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agarlich/Desktop/"/>
    </mc:Choice>
  </mc:AlternateContent>
  <xr:revisionPtr revIDLastSave="0" documentId="13_ncr:1_{0AAEF34B-928E-2A40-868B-659F4B0043EE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Planilh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2" i="1" l="1"/>
  <c r="AC57" i="1"/>
  <c r="AC58" i="1"/>
  <c r="AC59" i="1"/>
  <c r="AC60" i="1"/>
  <c r="AC61" i="1"/>
  <c r="AC62" i="1"/>
  <c r="AC63" i="1"/>
  <c r="AC56" i="1"/>
  <c r="AC64" i="1" l="1"/>
  <c r="Z98" i="1"/>
  <c r="Z64" i="1"/>
  <c r="Z53" i="1"/>
  <c r="Z123" i="1"/>
  <c r="Z106" i="1"/>
  <c r="Z82" i="1"/>
  <c r="Z73" i="1"/>
  <c r="AC46" i="1"/>
  <c r="AC92" i="1" l="1"/>
  <c r="AC97" i="1"/>
  <c r="AC96" i="1"/>
  <c r="AC95" i="1"/>
  <c r="AC94" i="1"/>
  <c r="AC93" i="1"/>
  <c r="AC91" i="1"/>
  <c r="AC90" i="1"/>
  <c r="AC89" i="1"/>
  <c r="AC88" i="1"/>
  <c r="AC87" i="1"/>
  <c r="AC86" i="1"/>
  <c r="AC85" i="1"/>
  <c r="AC76" i="1"/>
  <c r="AC77" i="1"/>
  <c r="AC78" i="1"/>
  <c r="AC79" i="1"/>
  <c r="AC80" i="1"/>
  <c r="AC81" i="1"/>
  <c r="AC68" i="1"/>
  <c r="AC69" i="1"/>
  <c r="AC70" i="1"/>
  <c r="AC71" i="1"/>
  <c r="AC72" i="1"/>
  <c r="AC67" i="1"/>
  <c r="AC47" i="1"/>
  <c r="AC48" i="1"/>
  <c r="AC49" i="1"/>
  <c r="AC50" i="1"/>
  <c r="AC51" i="1"/>
  <c r="AC52" i="1"/>
  <c r="AC73" i="1" l="1"/>
  <c r="AC53" i="1"/>
  <c r="AC98" i="1"/>
  <c r="AC82" i="1"/>
  <c r="AI122" i="1"/>
  <c r="AH122" i="1"/>
  <c r="AG122" i="1"/>
  <c r="AF122" i="1"/>
  <c r="AC122" i="1"/>
  <c r="AI121" i="1"/>
  <c r="AH121" i="1"/>
  <c r="AG121" i="1"/>
  <c r="AF121" i="1"/>
  <c r="AC121" i="1"/>
  <c r="AI120" i="1"/>
  <c r="AH120" i="1"/>
  <c r="AG120" i="1"/>
  <c r="AF120" i="1"/>
  <c r="AC120" i="1"/>
  <c r="AI119" i="1"/>
  <c r="AH119" i="1"/>
  <c r="AG119" i="1"/>
  <c r="AF119" i="1"/>
  <c r="AC119" i="1"/>
  <c r="AI118" i="1"/>
  <c r="AH118" i="1"/>
  <c r="AG118" i="1"/>
  <c r="AF118" i="1"/>
  <c r="AC118" i="1"/>
  <c r="AI117" i="1"/>
  <c r="AH117" i="1"/>
  <c r="AG117" i="1"/>
  <c r="AF117" i="1"/>
  <c r="AC117" i="1"/>
  <c r="AI116" i="1"/>
  <c r="AH116" i="1"/>
  <c r="AG116" i="1"/>
  <c r="AF116" i="1"/>
  <c r="AC116" i="1"/>
  <c r="AI115" i="1"/>
  <c r="AH115" i="1"/>
  <c r="AG115" i="1"/>
  <c r="AF115" i="1"/>
  <c r="AC115" i="1"/>
  <c r="AI114" i="1"/>
  <c r="AH114" i="1"/>
  <c r="AG114" i="1"/>
  <c r="AF114" i="1"/>
  <c r="AC114" i="1"/>
  <c r="AI113" i="1"/>
  <c r="AH113" i="1"/>
  <c r="AG113" i="1"/>
  <c r="AF113" i="1"/>
  <c r="AC113" i="1"/>
  <c r="AI112" i="1"/>
  <c r="AH112" i="1"/>
  <c r="AG112" i="1"/>
  <c r="AF112" i="1"/>
  <c r="AC112" i="1"/>
  <c r="AI111" i="1"/>
  <c r="AH111" i="1"/>
  <c r="AG111" i="1"/>
  <c r="AF111" i="1"/>
  <c r="AC111" i="1"/>
  <c r="AI105" i="1"/>
  <c r="AH105" i="1"/>
  <c r="AG105" i="1"/>
  <c r="AF105" i="1"/>
  <c r="AC105" i="1"/>
  <c r="AI104" i="1"/>
  <c r="AH104" i="1"/>
  <c r="AG104" i="1"/>
  <c r="AF104" i="1"/>
  <c r="AC104" i="1"/>
  <c r="AI103" i="1"/>
  <c r="AH103" i="1"/>
  <c r="AG103" i="1"/>
  <c r="AF103" i="1"/>
  <c r="AC103" i="1"/>
  <c r="AI102" i="1"/>
  <c r="AH102" i="1"/>
  <c r="AG102" i="1"/>
  <c r="AF102" i="1"/>
  <c r="AI97" i="1"/>
  <c r="AH97" i="1"/>
  <c r="AG97" i="1"/>
  <c r="AF97" i="1"/>
  <c r="AI96" i="1"/>
  <c r="AH96" i="1"/>
  <c r="AG96" i="1"/>
  <c r="AF96" i="1"/>
  <c r="AI95" i="1"/>
  <c r="AH95" i="1"/>
  <c r="AG95" i="1"/>
  <c r="AF95" i="1"/>
  <c r="AI94" i="1"/>
  <c r="AH94" i="1"/>
  <c r="AG94" i="1"/>
  <c r="AF94" i="1"/>
  <c r="AI93" i="1"/>
  <c r="AH93" i="1"/>
  <c r="AG93" i="1"/>
  <c r="AF93" i="1"/>
  <c r="AI92" i="1"/>
  <c r="AH92" i="1"/>
  <c r="AG92" i="1"/>
  <c r="AF92" i="1"/>
  <c r="AI91" i="1"/>
  <c r="AH91" i="1"/>
  <c r="AG91" i="1"/>
  <c r="AF91" i="1"/>
  <c r="AI90" i="1"/>
  <c r="AH90" i="1"/>
  <c r="AG90" i="1"/>
  <c r="AF90" i="1"/>
  <c r="AI89" i="1"/>
  <c r="AH89" i="1"/>
  <c r="AG89" i="1"/>
  <c r="AF89" i="1"/>
  <c r="AI88" i="1"/>
  <c r="AH88" i="1"/>
  <c r="AG88" i="1"/>
  <c r="AF88" i="1"/>
  <c r="AI87" i="1"/>
  <c r="AH87" i="1"/>
  <c r="AG87" i="1"/>
  <c r="AF87" i="1"/>
  <c r="AI86" i="1"/>
  <c r="AH86" i="1"/>
  <c r="AG86" i="1"/>
  <c r="AF86" i="1"/>
  <c r="AI85" i="1"/>
  <c r="AH85" i="1"/>
  <c r="AG85" i="1"/>
  <c r="AF85" i="1"/>
  <c r="AI81" i="1"/>
  <c r="AH81" i="1"/>
  <c r="AG81" i="1"/>
  <c r="AF81" i="1"/>
  <c r="AI80" i="1"/>
  <c r="AH80" i="1"/>
  <c r="AG80" i="1"/>
  <c r="AF80" i="1"/>
  <c r="AI79" i="1"/>
  <c r="AH79" i="1"/>
  <c r="AG79" i="1"/>
  <c r="AF79" i="1"/>
  <c r="AI78" i="1"/>
  <c r="AH78" i="1"/>
  <c r="AG78" i="1"/>
  <c r="AF78" i="1"/>
  <c r="AI77" i="1"/>
  <c r="AH77" i="1"/>
  <c r="AG77" i="1"/>
  <c r="AF77" i="1"/>
  <c r="AI76" i="1"/>
  <c r="AH76" i="1"/>
  <c r="AG76" i="1"/>
  <c r="AF76" i="1"/>
  <c r="AI72" i="1"/>
  <c r="AH72" i="1"/>
  <c r="AG72" i="1"/>
  <c r="AF72" i="1"/>
  <c r="AI71" i="1"/>
  <c r="AH71" i="1"/>
  <c r="AG71" i="1"/>
  <c r="AF71" i="1"/>
  <c r="AI70" i="1"/>
  <c r="AH70" i="1"/>
  <c r="AG70" i="1"/>
  <c r="AF70" i="1"/>
  <c r="AI69" i="1"/>
  <c r="AH69" i="1"/>
  <c r="AG69" i="1"/>
  <c r="AF69" i="1"/>
  <c r="AI68" i="1"/>
  <c r="AH68" i="1"/>
  <c r="AG68" i="1"/>
  <c r="AF68" i="1"/>
  <c r="AI67" i="1"/>
  <c r="AH67" i="1"/>
  <c r="AG67" i="1"/>
  <c r="AF67" i="1"/>
  <c r="AI63" i="1"/>
  <c r="AH63" i="1"/>
  <c r="AG63" i="1"/>
  <c r="AF63" i="1"/>
  <c r="AI62" i="1"/>
  <c r="AH62" i="1"/>
  <c r="AG62" i="1"/>
  <c r="AF62" i="1"/>
  <c r="AI61" i="1"/>
  <c r="AH61" i="1"/>
  <c r="AG61" i="1"/>
  <c r="AF61" i="1"/>
  <c r="AI60" i="1"/>
  <c r="AH60" i="1"/>
  <c r="AG60" i="1"/>
  <c r="AF60" i="1"/>
  <c r="AI59" i="1"/>
  <c r="AH59" i="1"/>
  <c r="AG59" i="1"/>
  <c r="AF59" i="1"/>
  <c r="AI58" i="1"/>
  <c r="AH58" i="1"/>
  <c r="AG58" i="1"/>
  <c r="AF58" i="1"/>
  <c r="AI57" i="1"/>
  <c r="AH57" i="1"/>
  <c r="AG57" i="1"/>
  <c r="AF57" i="1"/>
  <c r="AI56" i="1"/>
  <c r="AH56" i="1"/>
  <c r="AG56" i="1"/>
  <c r="AF56" i="1"/>
  <c r="AI52" i="1"/>
  <c r="AH52" i="1"/>
  <c r="AG52" i="1"/>
  <c r="AF52" i="1"/>
  <c r="AI51" i="1"/>
  <c r="AH51" i="1"/>
  <c r="AG51" i="1"/>
  <c r="AF51" i="1"/>
  <c r="AI50" i="1"/>
  <c r="AH50" i="1"/>
  <c r="AG50" i="1"/>
  <c r="AF50" i="1"/>
  <c r="AI49" i="1"/>
  <c r="AH49" i="1"/>
  <c r="AG49" i="1"/>
  <c r="AF49" i="1"/>
  <c r="AI48" i="1"/>
  <c r="AH48" i="1"/>
  <c r="AG48" i="1"/>
  <c r="AF48" i="1"/>
  <c r="AI47" i="1"/>
  <c r="AH47" i="1"/>
  <c r="AG47" i="1"/>
  <c r="AF47" i="1"/>
  <c r="AI46" i="1"/>
  <c r="AH46" i="1"/>
  <c r="AG46" i="1"/>
  <c r="AF46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C106" i="1" l="1"/>
  <c r="AC123" i="1"/>
  <c r="AJ122" i="1" s="1"/>
  <c r="AJ68" i="1"/>
  <c r="AJ50" i="1"/>
  <c r="AJ60" i="1"/>
  <c r="AJ79" i="1"/>
  <c r="AJ48" i="1"/>
  <c r="AJ58" i="1"/>
  <c r="AJ51" i="1"/>
  <c r="AC128" i="1" l="1"/>
  <c r="AJ102" i="1"/>
  <c r="AJ103" i="1"/>
  <c r="AJ104" i="1"/>
  <c r="AJ105" i="1"/>
  <c r="AJ113" i="1"/>
  <c r="AJ117" i="1"/>
  <c r="AJ111" i="1"/>
  <c r="AJ115" i="1"/>
  <c r="AJ119" i="1"/>
  <c r="AJ121" i="1"/>
  <c r="AJ112" i="1"/>
  <c r="AJ114" i="1"/>
  <c r="AJ116" i="1"/>
  <c r="AJ118" i="1"/>
  <c r="AJ120" i="1"/>
  <c r="AJ77" i="1"/>
  <c r="AJ78" i="1"/>
  <c r="AJ76" i="1"/>
  <c r="AJ70" i="1"/>
  <c r="AJ67" i="1"/>
  <c r="AJ69" i="1"/>
  <c r="AJ56" i="1"/>
  <c r="AJ59" i="1"/>
  <c r="AJ63" i="1"/>
  <c r="AJ62" i="1"/>
  <c r="AJ47" i="1"/>
  <c r="AJ52" i="1"/>
  <c r="AJ46" i="1"/>
  <c r="AJ49" i="1"/>
  <c r="AJ61" i="1"/>
  <c r="AJ57" i="1"/>
  <c r="AJ97" i="1"/>
  <c r="AJ96" i="1"/>
  <c r="AJ95" i="1"/>
  <c r="AJ93" i="1"/>
  <c r="AJ89" i="1"/>
  <c r="AJ85" i="1"/>
  <c r="AJ94" i="1"/>
  <c r="AJ90" i="1"/>
  <c r="AJ86" i="1"/>
  <c r="AJ91" i="1"/>
  <c r="AJ87" i="1"/>
  <c r="AJ92" i="1"/>
  <c r="AJ88" i="1"/>
  <c r="AJ16" i="1" l="1"/>
  <c r="AJ21" i="1"/>
  <c r="AJ23" i="1"/>
  <c r="AJ17" i="1"/>
  <c r="AJ19" i="1"/>
  <c r="AJ18" i="1"/>
  <c r="AJ22" i="1"/>
  <c r="AJ20" i="1"/>
</calcChain>
</file>

<file path=xl/sharedStrings.xml><?xml version="1.0" encoding="utf-8"?>
<sst xmlns="http://schemas.openxmlformats.org/spreadsheetml/2006/main" count="146" uniqueCount="117">
  <si>
    <t>Formulário Eletrônico de Produtividade Docente</t>
  </si>
  <si>
    <t>Centro Universitário da Fundação Educacional de Barretos - UNIFEB</t>
  </si>
  <si>
    <t>Data de preenchimento:</t>
  </si>
  <si>
    <t>Prezado(a) Docente:</t>
  </si>
  <si>
    <t>Triênio</t>
  </si>
  <si>
    <t>Publicação em Periódicos Científicos e Técnicos Especializados (Indexados) no exterior e/ou no Brasil</t>
  </si>
  <si>
    <t>Edição ou organização, tradução e autoria de livros (não considerar anais de eventos científicos)</t>
  </si>
  <si>
    <t>Publicação de trabalhos em eventos científicos</t>
  </si>
  <si>
    <t>Apresentação de trabalho em eventos científicos ou técnicos (congressos, simpósios, encontros, workshop, etc.)</t>
  </si>
  <si>
    <t>Produção Técnica</t>
  </si>
  <si>
    <t>https://sucupira.capes.gov.br/sucupira/public/consultas/coleta/veiculoPublicacaoQualis/listaConsultaGeralPeriodicos.jsf</t>
  </si>
  <si>
    <t>Participação em Conselhos e Comissões</t>
  </si>
  <si>
    <t>Formação de Recursos Humanos</t>
  </si>
  <si>
    <t>IDENTIFICAÇÃO</t>
  </si>
  <si>
    <t>Atividades Administrativas</t>
  </si>
  <si>
    <t>Nome completo:</t>
  </si>
  <si>
    <t>RG:</t>
  </si>
  <si>
    <t>CPF:</t>
  </si>
  <si>
    <t>E-mail:</t>
  </si>
  <si>
    <r>
      <t xml:space="preserve">Endereço </t>
    </r>
    <r>
      <rPr>
        <i/>
        <sz val="8"/>
        <rFont val="Arial"/>
        <family val="2"/>
      </rPr>
      <t>(rua, alameda, avenida, etc)</t>
    </r>
    <r>
      <rPr>
        <i/>
        <sz val="9"/>
        <rFont val="Arial"/>
        <family val="2"/>
      </rPr>
      <t>:</t>
    </r>
  </si>
  <si>
    <t xml:space="preserve">Nº: </t>
  </si>
  <si>
    <t>CEP:</t>
  </si>
  <si>
    <t>Bairro:</t>
  </si>
  <si>
    <t>Cidade, UF:</t>
  </si>
  <si>
    <t>A assinatura do docente ocorrerá por meio da submissão eletrônica deste formulário</t>
  </si>
  <si>
    <t>Assinatura eletrônica do docente</t>
  </si>
  <si>
    <t>FORMAÇÃO ACADÊMICA / TITULAÇÃO</t>
  </si>
  <si>
    <t>Formação acadêmica:</t>
  </si>
  <si>
    <t>Ano de obtenção:</t>
  </si>
  <si>
    <t>Titulação:</t>
  </si>
  <si>
    <t>Pós-doutoramento:</t>
  </si>
  <si>
    <t>Área:</t>
  </si>
  <si>
    <t>Link Curriculum Lattes:</t>
  </si>
  <si>
    <t>Ano de contratação pela FEB:</t>
  </si>
  <si>
    <t>1. Produção Científica, Técnica, Cultural e Artística</t>
  </si>
  <si>
    <t>1.1. Publicação em Periódicos Científicos e Técnicos Especializados (Indexados) no exterior e/ou no Brasil</t>
  </si>
  <si>
    <t>Pontuação</t>
  </si>
  <si>
    <t>Sub-total</t>
  </si>
  <si>
    <t>1.1 Publicação em Periódicos Científicos e Técnicos Especializados (Indexados) no exterior e/ou no Brasil</t>
  </si>
  <si>
    <t>Publicação em Periódico Qualis A1</t>
  </si>
  <si>
    <t>Publicação em Periódico Qualis A2</t>
  </si>
  <si>
    <t>Publicação em Periódico Qualis B1</t>
  </si>
  <si>
    <t>Publicação em Periódico Qualis B2</t>
  </si>
  <si>
    <t>Publicação em Periódico Qualis B3</t>
  </si>
  <si>
    <t>Publicação em Periódico Qualis B4 / B5</t>
  </si>
  <si>
    <t>Publicação em Periódico Qualis C</t>
  </si>
  <si>
    <t>Sub-total do item</t>
  </si>
  <si>
    <r>
      <t xml:space="preserve">1.2 Edição ou organização, tradução e autoria de livros </t>
    </r>
    <r>
      <rPr>
        <i/>
        <sz val="9"/>
        <rFont val="Arial"/>
        <family val="2"/>
      </rPr>
      <t>(não considerar anais de eventos científicos)</t>
    </r>
  </si>
  <si>
    <t>1.2 Edição ou organização, tradução e autoria de livros (não considerar anais de eventos científicos)</t>
  </si>
  <si>
    <t>Editor ou organizador de livro no exterior ou traduzido para outro idioma</t>
  </si>
  <si>
    <t>Autor ou coautor de livro na área de especialidade, publicado ou traduzido para outro idioma</t>
  </si>
  <si>
    <t>Autor ou coautor de capítulo de livro publicado ou traduzido para outro outro idioma</t>
  </si>
  <si>
    <t>Editor ou organizador de livro publicado no Brasil, com ISBN</t>
  </si>
  <si>
    <t>Autor ou coautor de livro na área de especialidade, publicado no Brasil, com ISBN</t>
  </si>
  <si>
    <t>Autor ou coautor de capítulo de livro publicado no Brasil, com ISBN</t>
  </si>
  <si>
    <t>Redação ou Elaboração de prefácio na área de atuação do docente no exterior ou no Brasil (com ISBN)</t>
  </si>
  <si>
    <t>Tradução integral de livro científico com ISBN</t>
  </si>
  <si>
    <t>1.3 Publicação de trabalhos em eventos científicos</t>
  </si>
  <si>
    <r>
      <t xml:space="preserve">Trabalho completo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</si>
  <si>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</si>
  <si>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</si>
  <si>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</si>
  <si>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regional ou local </t>
    </r>
    <r>
      <rPr>
        <i/>
        <sz val="8"/>
        <rFont val="Arial"/>
        <family val="2"/>
      </rPr>
      <t>(máximo 04 por ano)</t>
    </r>
  </si>
  <si>
    <r>
      <t xml:space="preserve">Resumo publicado em anais de eventos científico regional ou local </t>
    </r>
    <r>
      <rPr>
        <i/>
        <sz val="8"/>
        <rFont val="Arial"/>
        <family val="2"/>
      </rPr>
      <t>(máximo 04 por ano)</t>
    </r>
  </si>
  <si>
    <r>
      <t xml:space="preserve">1.4 Apresentação de trabalho em eventos científicos ou técnicos </t>
    </r>
    <r>
      <rPr>
        <i/>
        <sz val="9"/>
        <rFont val="Arial"/>
        <family val="2"/>
      </rPr>
      <t>(congressos, simpósios, encontros, workshop, etc.)</t>
    </r>
  </si>
  <si>
    <t>1.4 Apresentação de trabalho em eventos científicos ou técnicos (congressos, simpósios, encontros, workshop, etc.)</t>
  </si>
  <si>
    <r>
      <t xml:space="preserve">Apresentação oral em evento internacional </t>
    </r>
    <r>
      <rPr>
        <i/>
        <sz val="8"/>
        <rFont val="Arial"/>
        <family val="2"/>
      </rPr>
      <t>(máximo 04 por ano)</t>
    </r>
  </si>
  <si>
    <r>
      <t xml:space="preserve">Apresentação oral em evento nacional </t>
    </r>
    <r>
      <rPr>
        <i/>
        <sz val="8"/>
        <rFont val="Arial"/>
        <family val="2"/>
      </rPr>
      <t>(máximo 04 por ano)</t>
    </r>
  </si>
  <si>
    <r>
      <t xml:space="preserve">Apresentação de pôster em evento internacional </t>
    </r>
    <r>
      <rPr>
        <i/>
        <sz val="8"/>
        <rFont val="Arial"/>
        <family val="2"/>
      </rPr>
      <t>(máximo 04 por ano)</t>
    </r>
  </si>
  <si>
    <r>
      <t xml:space="preserve">Apresentação de pôster em evento nacional </t>
    </r>
    <r>
      <rPr>
        <i/>
        <sz val="8"/>
        <rFont val="Arial"/>
        <family val="2"/>
      </rPr>
      <t>(máximo 04 por ano)</t>
    </r>
  </si>
  <si>
    <r>
      <t xml:space="preserve">Apresentação oral em evento regional ou local </t>
    </r>
    <r>
      <rPr>
        <i/>
        <sz val="8"/>
        <rFont val="Arial"/>
        <family val="2"/>
      </rPr>
      <t>(máximo 04 por ano)</t>
    </r>
  </si>
  <si>
    <r>
      <t xml:space="preserve">Apresentação de pôster em evento regional ou local </t>
    </r>
    <r>
      <rPr>
        <i/>
        <sz val="8"/>
        <rFont val="Arial"/>
        <family val="2"/>
      </rPr>
      <t>(máximo 04 por ano)</t>
    </r>
  </si>
  <si>
    <t>1.5 Produção Técnica</t>
  </si>
  <si>
    <t>Curso ministrado, palestra ou participação em conferência, mesa redonda em evento científico internacional</t>
  </si>
  <si>
    <t>Curso ministrado, palestra ou participação em conferência, mesa redonda em evento científico nacional</t>
  </si>
  <si>
    <t>Curso ministrado, palestra ou participação em conferência, mesa redonda em evento científico regional ou local</t>
  </si>
  <si>
    <r>
      <t xml:space="preserve">Membro avaliador (parecerista) de artigos científicos e/ou técnicos para periódicos indexados </t>
    </r>
    <r>
      <rPr>
        <i/>
        <sz val="8"/>
        <rFont val="Arial"/>
        <family val="2"/>
      </rPr>
      <t>(máximo 10 por ano)</t>
    </r>
  </si>
  <si>
    <r>
      <t xml:space="preserve">Membro avaliador (parecerista) de agências de fomento à projetos de pesquisa, desenvolvimento tecnológico e inovação </t>
    </r>
    <r>
      <rPr>
        <i/>
        <sz val="8"/>
        <rFont val="Arial"/>
        <family val="2"/>
      </rPr>
      <t>(máximo 05 por ano)</t>
    </r>
  </si>
  <si>
    <t>Atuação como Editor Chefe ou associado de periódico científico internacional, com classificação QUALIS</t>
  </si>
  <si>
    <t>Atuação como Editor Chefe ou associado de periódico científico nacional indexada, com classificação QUALIS</t>
  </si>
  <si>
    <t>Membro de Corpo Editorial de periódico científico internacional, com classificação QUALIS</t>
  </si>
  <si>
    <t>Membro de Corpo Editorial de periódico científico nacional indexada, com classificação QUALIS</t>
  </si>
  <si>
    <t>Publicação de textos em jornais de notícias e/ou revistas</t>
  </si>
  <si>
    <t>Desenvolvimento de material didático e/ou instrucional, com registro e ISBN</t>
  </si>
  <si>
    <t>Desenvolvimento de aplicativo/sistema/software/programa com registro de órgão específico</t>
  </si>
  <si>
    <r>
      <t xml:space="preserve">Organização de eventos técnico-científico </t>
    </r>
    <r>
      <rPr>
        <i/>
        <sz val="8"/>
        <rFont val="Arial"/>
        <family val="2"/>
      </rPr>
      <t>(máximo 04 por ano)</t>
    </r>
    <r>
      <rPr>
        <sz val="8"/>
        <rFont val="Arial"/>
        <family val="2"/>
      </rPr>
      <t xml:space="preserve"> </t>
    </r>
  </si>
  <si>
    <t>2. Projetos de Pesquisa Científica e/ou desenvolvimento tecnológico e inovação*</t>
  </si>
  <si>
    <t>2. Projetos de Pesquisa Científica e/ou desenvolvimento tecnológico e inovação</t>
  </si>
  <si>
    <t>Coordenação de projetos de pesquisa e/ou desenvolvimento tecnológico e de inovação financiados por agências de fomento (FAPESP, CNPq, CAPES, BNDES, FINEP, FEHIDRO, FUNDECITROS, entre outros) ou pela iniciativa privada</t>
  </si>
  <si>
    <t>Integrante de projetos de pesquisa e/ou desenvolvimento tecnológico e de inovação financiados por agências de fomento (FAPESP, CNPq, CAPES, BNDES, FINEP, FEHIDRO, FUNDECITROS, entre outros) ou pela iniciativa privada</t>
  </si>
  <si>
    <r>
      <t xml:space="preserve">Coordenação de Programa de extensão </t>
    </r>
    <r>
      <rPr>
        <i/>
        <sz val="8"/>
        <rFont val="Arial"/>
        <family val="2"/>
      </rPr>
      <t>(máximo 04 por ano)</t>
    </r>
  </si>
  <si>
    <r>
      <t xml:space="preserve">Coordenação de Projeto de extensão </t>
    </r>
    <r>
      <rPr>
        <i/>
        <sz val="8"/>
        <rFont val="Arial"/>
        <family val="2"/>
      </rPr>
      <t>(máximo 04 por ano)</t>
    </r>
  </si>
  <si>
    <t>*A pontuação da coordenação de projeto de pesquisa financiados por agências de fomento ou pela iniciativa privada refere-se aos anos de vigência do projeto.</t>
  </si>
  <si>
    <t>4. Formação de Recursos Humanos</t>
  </si>
  <si>
    <t>Orientação de Tese de doutorado concluída</t>
  </si>
  <si>
    <t>Orientação de Dissertação de mestrado concluída</t>
  </si>
  <si>
    <t>Co-orientação de Tese de doutorado concluída</t>
  </si>
  <si>
    <t>Co-orientação de Dissertação de mestrado concluída</t>
  </si>
  <si>
    <r>
      <t xml:space="preserve">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</si>
  <si>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Co-orientação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</si>
  <si>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Orientação de Iniciação Científica concluída vinculada às agências de fomentos estadual ou federal </t>
    </r>
    <r>
      <rPr>
        <i/>
        <sz val="8"/>
        <rFont val="Arial"/>
        <family val="2"/>
      </rPr>
      <t>(máximo 05 por ano)</t>
    </r>
    <r>
      <rPr>
        <sz val="8"/>
        <rFont val="Arial"/>
        <family val="2"/>
      </rPr>
      <t xml:space="preserve"> </t>
    </r>
  </si>
  <si>
    <r>
      <t xml:space="preserve">Orientação de Iniciação Científica/Tecnológica/Iniciação à Docência concluída vinculada ao PIBIC/PIBIT/PIBID - UNIFEB </t>
    </r>
    <r>
      <rPr>
        <i/>
        <sz val="8"/>
        <rFont val="Arial"/>
        <family val="2"/>
      </rPr>
      <t>(máximo 05 por ano)</t>
    </r>
  </si>
  <si>
    <r>
      <t xml:space="preserve">Co-orientação de Iniciação Científica concluida </t>
    </r>
    <r>
      <rPr>
        <i/>
        <sz val="8"/>
        <rFont val="Arial"/>
        <family val="2"/>
      </rPr>
      <t>(máximo 05 por ano)</t>
    </r>
  </si>
  <si>
    <r>
      <t xml:space="preserve">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</si>
  <si>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Co-orientação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</si>
  <si>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Orientação de Monitoria </t>
    </r>
    <r>
      <rPr>
        <i/>
        <sz val="8"/>
        <rFont val="Arial"/>
        <family val="2"/>
      </rPr>
      <t>(máximo 04 por ano)</t>
    </r>
  </si>
  <si>
    <t>Declaro que são verdadeiras as informações acima:</t>
  </si>
  <si>
    <t>Total</t>
  </si>
  <si>
    <t>Visão Geral da Produtividade Docente</t>
  </si>
  <si>
    <t>*O Índice de Produtividade Docente mede a pontuação obtida pelo docente em cada atividade desenvolvida, nos diferentes anos e no triênio, em relação à pontuação total obtida no respectivo ano e no triênio. Quanto mais próximo de 1.0 maior o esforço docente para a atividade.</t>
  </si>
  <si>
    <t>1. Favor preencher todos os campos na cor cinza, salvar a planilha em formato Excel;</t>
  </si>
  <si>
    <t>2. Solicitamos o preenchimento integral das informações e quando não houver informação a ser inserida atribua no campo o valor "0" (zero);</t>
  </si>
  <si>
    <t>3. Atente-se para o preenchimento da classificação QUALIS do periódico, pois ele pode apresentar diferentes classificações nas diferentes áreas do conhecimento;</t>
  </si>
  <si>
    <t>4. Para consulta da classificação do periódico junto à CAPES, acesse o “site” da Plataforma Sucupira ou click no link abaixo:</t>
  </si>
  <si>
    <t>5. O Preenchimento da planilha deverá ser realizado sempre com números, exceto nos itens Identificação e Formação Acadêmica / Titulação;</t>
  </si>
  <si>
    <t>6. As informações inseridas nesta planilha serão analisadas pelo Coordenação da CPPI e comparadas às do Curriculum Lattes do docente.</t>
  </si>
  <si>
    <t>3. Formação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</si>
</sst>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i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i/>
      <sz val="8"/>
      <name val="Arial"/>
      <family val="2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color theme="3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7"/>
      <color theme="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1" xfId="0" applyBorder="1"/>
    <xf numFmtId="0" fontId="6" fillId="0" borderId="2" xfId="0" applyFont="1" applyBorder="1"/>
    <xf numFmtId="0" fontId="0" fillId="0" borderId="3" xfId="0" applyBorder="1"/>
    <xf numFmtId="0" fontId="7" fillId="0" borderId="0" xfId="0" applyFont="1"/>
    <xf numFmtId="0" fontId="4" fillId="0" borderId="0" xfId="0" applyFont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2" applyNumberFormat="1" applyFont="1" applyBorder="1" applyProtection="1"/>
    <xf numFmtId="0" fontId="16" fillId="0" borderId="4" xfId="0" applyFont="1" applyBorder="1"/>
    <xf numFmtId="0" fontId="16" fillId="0" borderId="5" xfId="0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wrapText="1"/>
    </xf>
    <xf numFmtId="0" fontId="21" fillId="0" borderId="0" xfId="0" applyFont="1" applyAlignment="1">
      <alignment horizontal="left" indent="1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1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12" fillId="0" borderId="15" xfId="0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8" fillId="0" borderId="15" xfId="0" applyFont="1" applyBorder="1" applyAlignment="1">
      <alignment horizontal="left"/>
    </xf>
    <xf numFmtId="0" fontId="22" fillId="0" borderId="15" xfId="0" applyFont="1" applyBorder="1" applyAlignment="1">
      <alignment horizontal="right" vertical="center"/>
    </xf>
    <xf numFmtId="0" fontId="0" fillId="0" borderId="19" xfId="0" applyBorder="1"/>
    <xf numFmtId="0" fontId="0" fillId="0" borderId="15" xfId="0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26" fillId="0" borderId="0" xfId="0" applyFont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21" fillId="0" borderId="0" xfId="0" applyFo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8" fillId="0" borderId="15" xfId="0" applyFont="1" applyBorder="1"/>
    <xf numFmtId="0" fontId="8" fillId="0" borderId="19" xfId="0" applyFont="1" applyBorder="1"/>
    <xf numFmtId="0" fontId="8" fillId="2" borderId="17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5" fillId="0" borderId="0" xfId="1" applyNumberFormat="1" applyFont="1" applyFill="1" applyBorder="1" applyAlignment="1" applyProtection="1">
      <alignment vertical="center"/>
    </xf>
    <xf numFmtId="0" fontId="12" fillId="2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 applyProtection="1">
      <alignment vertical="center"/>
    </xf>
    <xf numFmtId="0" fontId="8" fillId="0" borderId="21" xfId="0" applyFont="1" applyBorder="1" applyAlignment="1">
      <alignment horizontal="left" indent="1"/>
    </xf>
    <xf numFmtId="0" fontId="8" fillId="0" borderId="22" xfId="0" applyFont="1" applyBorder="1" applyAlignment="1">
      <alignment horizontal="left" indent="1"/>
    </xf>
    <xf numFmtId="0" fontId="27" fillId="0" borderId="5" xfId="0" applyFont="1" applyBorder="1"/>
    <xf numFmtId="0" fontId="28" fillId="0" borderId="0" xfId="0" applyFont="1"/>
    <xf numFmtId="0" fontId="29" fillId="0" borderId="0" xfId="0" applyFont="1"/>
    <xf numFmtId="0" fontId="8" fillId="4" borderId="17" xfId="0" applyFont="1" applyFill="1" applyBorder="1" applyAlignment="1">
      <alignment horizontal="center" vertical="center"/>
    </xf>
    <xf numFmtId="0" fontId="30" fillId="0" borderId="0" xfId="0" applyFont="1"/>
    <xf numFmtId="0" fontId="32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3" fillId="0" borderId="5" xfId="0" applyFont="1" applyBorder="1"/>
    <xf numFmtId="9" fontId="34" fillId="0" borderId="0" xfId="2" applyFont="1" applyProtection="1"/>
    <xf numFmtId="1" fontId="14" fillId="0" borderId="0" xfId="2" applyNumberFormat="1" applyFont="1" applyBorder="1" applyProtection="1"/>
    <xf numFmtId="9" fontId="14" fillId="0" borderId="0" xfId="2" applyFont="1" applyBorder="1" applyProtection="1"/>
    <xf numFmtId="0" fontId="32" fillId="0" borderId="25" xfId="0" applyFont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34" fillId="0" borderId="0" xfId="0" applyFont="1"/>
    <xf numFmtId="0" fontId="31" fillId="0" borderId="0" xfId="0" applyFont="1" applyAlignment="1">
      <alignment horizontal="left" vertical="center" inden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0" borderId="0" xfId="0" applyFont="1"/>
    <xf numFmtId="0" fontId="38" fillId="0" borderId="5" xfId="0" applyFont="1" applyBorder="1"/>
    <xf numFmtId="0" fontId="31" fillId="0" borderId="0" xfId="1" applyNumberFormat="1" applyFont="1" applyBorder="1" applyAlignment="1" applyProtection="1">
      <alignment horizontal="center" vertical="center"/>
    </xf>
    <xf numFmtId="0" fontId="31" fillId="0" borderId="0" xfId="1" applyNumberFormat="1" applyFont="1" applyBorder="1" applyAlignment="1" applyProtection="1">
      <alignment horizontal="left" vertical="center" indent="1"/>
    </xf>
    <xf numFmtId="0" fontId="39" fillId="0" borderId="5" xfId="0" applyFont="1" applyBorder="1"/>
    <xf numFmtId="0" fontId="31" fillId="0" borderId="0" xfId="0" applyFont="1" applyAlignment="1">
      <alignment horizontal="left" vertical="center" wrapText="1" indent="1"/>
    </xf>
    <xf numFmtId="0" fontId="0" fillId="0" borderId="4" xfId="0" applyBorder="1" applyAlignment="1">
      <alignment wrapText="1"/>
    </xf>
    <xf numFmtId="0" fontId="32" fillId="0" borderId="17" xfId="0" applyFont="1" applyBorder="1" applyAlignment="1">
      <alignment horizontal="center" vertical="center" wrapText="1"/>
    </xf>
    <xf numFmtId="0" fontId="39" fillId="0" borderId="5" xfId="0" applyFont="1" applyBorder="1" applyAlignment="1">
      <alignment wrapText="1"/>
    </xf>
    <xf numFmtId="0" fontId="3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7" fillId="0" borderId="0" xfId="0" applyFont="1" applyAlignment="1">
      <alignment wrapText="1"/>
    </xf>
    <xf numFmtId="0" fontId="41" fillId="0" borderId="5" xfId="0" applyFont="1" applyBorder="1"/>
    <xf numFmtId="0" fontId="32" fillId="4" borderId="17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3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24" fillId="2" borderId="17" xfId="0" applyFont="1" applyFill="1" applyBorder="1" applyAlignment="1">
      <alignment horizontal="center" vertical="center"/>
    </xf>
    <xf numFmtId="0" fontId="0" fillId="0" borderId="27" xfId="0" applyBorder="1"/>
    <xf numFmtId="0" fontId="24" fillId="0" borderId="28" xfId="0" applyFont="1" applyBorder="1" applyAlignment="1">
      <alignment vertical="center" wrapText="1"/>
    </xf>
    <xf numFmtId="0" fontId="0" fillId="0" borderId="29" xfId="0" applyBorder="1"/>
    <xf numFmtId="0" fontId="3" fillId="0" borderId="0" xfId="0" applyFont="1"/>
    <xf numFmtId="0" fontId="36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19" fillId="0" borderId="0" xfId="0" applyFont="1"/>
    <xf numFmtId="0" fontId="36" fillId="0" borderId="0" xfId="0" applyFont="1"/>
    <xf numFmtId="0" fontId="31" fillId="2" borderId="6" xfId="0" applyFont="1" applyFill="1" applyBorder="1" applyAlignment="1" applyProtection="1">
      <alignment horizontal="center" vertical="center"/>
      <protection locked="0"/>
    </xf>
    <xf numFmtId="0" fontId="31" fillId="2" borderId="7" xfId="0" applyFont="1" applyFill="1" applyBorder="1" applyAlignment="1" applyProtection="1">
      <alignment horizontal="center" vertical="center"/>
      <protection locked="0"/>
    </xf>
    <xf numFmtId="0" fontId="31" fillId="2" borderId="8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3" fillId="0" borderId="0" xfId="0" applyFont="1" applyAlignment="1">
      <alignment horizontal="left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indent="1"/>
    </xf>
    <xf numFmtId="0" fontId="31" fillId="0" borderId="7" xfId="0" applyFont="1" applyBorder="1" applyAlignment="1">
      <alignment horizontal="left" vertical="center" indent="1"/>
    </xf>
    <xf numFmtId="0" fontId="31" fillId="0" borderId="8" xfId="0" applyFont="1" applyBorder="1" applyAlignment="1">
      <alignment horizontal="left" vertical="center" indent="1"/>
    </xf>
    <xf numFmtId="0" fontId="35" fillId="4" borderId="17" xfId="0" applyFont="1" applyFill="1" applyBorder="1" applyAlignment="1">
      <alignment horizontal="right" vertical="center" indent="1"/>
    </xf>
    <xf numFmtId="0" fontId="31" fillId="0" borderId="6" xfId="0" applyFont="1" applyBorder="1" applyAlignment="1">
      <alignment horizontal="left" vertical="center" wrapText="1" indent="1"/>
    </xf>
    <xf numFmtId="0" fontId="31" fillId="0" borderId="7" xfId="0" applyFont="1" applyBorder="1" applyAlignment="1">
      <alignment horizontal="left" vertical="center" wrapText="1" indent="1"/>
    </xf>
    <xf numFmtId="0" fontId="31" fillId="0" borderId="8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40" fillId="4" borderId="17" xfId="0" applyFont="1" applyFill="1" applyBorder="1" applyAlignment="1">
      <alignment horizontal="left" vertical="center" wrapText="1" indent="1"/>
    </xf>
    <xf numFmtId="0" fontId="40" fillId="4" borderId="6" xfId="0" applyFont="1" applyFill="1" applyBorder="1" applyAlignment="1">
      <alignment horizontal="left" vertical="center" indent="1"/>
    </xf>
    <xf numFmtId="0" fontId="40" fillId="4" borderId="7" xfId="0" applyFont="1" applyFill="1" applyBorder="1" applyAlignment="1">
      <alignment horizontal="left" vertical="center" indent="1"/>
    </xf>
    <xf numFmtId="0" fontId="40" fillId="4" borderId="8" xfId="0" applyFont="1" applyFill="1" applyBorder="1" applyAlignment="1">
      <alignment horizontal="left" vertical="center" indent="1"/>
    </xf>
    <xf numFmtId="0" fontId="31" fillId="0" borderId="17" xfId="0" applyFont="1" applyBorder="1" applyAlignment="1">
      <alignment horizontal="left" vertical="center" indent="1"/>
    </xf>
    <xf numFmtId="0" fontId="31" fillId="0" borderId="9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left" vertical="center" indent="1"/>
    </xf>
    <xf numFmtId="0" fontId="31" fillId="0" borderId="11" xfId="0" applyFont="1" applyBorder="1" applyAlignment="1">
      <alignment horizontal="left" vertical="center" indent="1"/>
    </xf>
    <xf numFmtId="0" fontId="31" fillId="0" borderId="6" xfId="1" applyNumberFormat="1" applyFont="1" applyBorder="1" applyAlignment="1" applyProtection="1">
      <alignment horizontal="left" vertical="center" indent="1"/>
    </xf>
    <xf numFmtId="0" fontId="31" fillId="0" borderId="7" xfId="1" applyNumberFormat="1" applyFont="1" applyBorder="1" applyAlignment="1" applyProtection="1">
      <alignment horizontal="left" vertical="center" indent="1"/>
    </xf>
    <xf numFmtId="0" fontId="31" fillId="0" borderId="8" xfId="1" applyNumberFormat="1" applyFont="1" applyBorder="1" applyAlignment="1" applyProtection="1">
      <alignment horizontal="left" vertical="center" indent="1"/>
    </xf>
    <xf numFmtId="0" fontId="36" fillId="4" borderId="17" xfId="1" applyNumberFormat="1" applyFont="1" applyFill="1" applyBorder="1" applyAlignment="1" applyProtection="1">
      <alignment horizontal="left" vertical="center" indent="1"/>
    </xf>
    <xf numFmtId="0" fontId="31" fillId="0" borderId="9" xfId="1" applyNumberFormat="1" applyFont="1" applyBorder="1" applyAlignment="1" applyProtection="1">
      <alignment horizontal="left" vertical="center" indent="1"/>
    </xf>
    <xf numFmtId="0" fontId="31" fillId="0" borderId="10" xfId="1" applyNumberFormat="1" applyFont="1" applyBorder="1" applyAlignment="1" applyProtection="1">
      <alignment horizontal="left" vertical="center" indent="1"/>
    </xf>
    <xf numFmtId="0" fontId="31" fillId="0" borderId="11" xfId="1" applyNumberFormat="1" applyFont="1" applyBorder="1" applyAlignment="1" applyProtection="1">
      <alignment horizontal="left" vertical="center" indent="1"/>
    </xf>
    <xf numFmtId="0" fontId="31" fillId="0" borderId="17" xfId="1" applyNumberFormat="1" applyFont="1" applyBorder="1" applyAlignment="1" applyProtection="1">
      <alignment horizontal="left" vertical="center" indent="1"/>
    </xf>
    <xf numFmtId="0" fontId="35" fillId="4" borderId="6" xfId="0" applyFont="1" applyFill="1" applyBorder="1" applyAlignment="1">
      <alignment horizontal="right" vertical="center" indent="1"/>
    </xf>
    <xf numFmtId="0" fontId="35" fillId="4" borderId="7" xfId="0" applyFont="1" applyFill="1" applyBorder="1" applyAlignment="1">
      <alignment horizontal="right" vertical="center" indent="1"/>
    </xf>
    <xf numFmtId="0" fontId="35" fillId="4" borderId="8" xfId="0" applyFont="1" applyFill="1" applyBorder="1" applyAlignment="1">
      <alignment horizontal="right" vertical="center" indent="1"/>
    </xf>
    <xf numFmtId="0" fontId="36" fillId="4" borderId="17" xfId="0" applyFont="1" applyFill="1" applyBorder="1" applyAlignment="1">
      <alignment horizontal="left" vertical="center" indent="1"/>
    </xf>
    <xf numFmtId="0" fontId="31" fillId="0" borderId="25" xfId="0" applyFont="1" applyBorder="1" applyAlignment="1">
      <alignment horizontal="left" vertical="center" indent="1"/>
    </xf>
    <xf numFmtId="0" fontId="22" fillId="0" borderId="15" xfId="1" applyNumberFormat="1" applyFont="1" applyBorder="1" applyAlignment="1" applyProtection="1">
      <alignment horizontal="right" vertical="center" indent="1"/>
    </xf>
    <xf numFmtId="0" fontId="22" fillId="0" borderId="0" xfId="1" applyNumberFormat="1" applyFont="1" applyBorder="1" applyAlignment="1" applyProtection="1">
      <alignment horizontal="right" vertical="center" indent="1"/>
    </xf>
    <xf numFmtId="0" fontId="22" fillId="0" borderId="16" xfId="1" applyNumberFormat="1" applyFont="1" applyBorder="1" applyAlignment="1" applyProtection="1">
      <alignment horizontal="right" vertical="center" indent="1"/>
    </xf>
    <xf numFmtId="0" fontId="5" fillId="2" borderId="6" xfId="3" applyNumberFormat="1" applyFill="1" applyBorder="1" applyAlignment="1" applyProtection="1">
      <alignment horizontal="center" vertical="center"/>
      <protection locked="0"/>
    </xf>
    <xf numFmtId="0" fontId="15" fillId="2" borderId="7" xfId="1" applyNumberFormat="1" applyFont="1" applyFill="1" applyBorder="1" applyAlignment="1" applyProtection="1">
      <alignment horizontal="center" vertical="center"/>
      <protection locked="0"/>
    </xf>
    <xf numFmtId="0" fontId="15" fillId="2" borderId="8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21" fillId="4" borderId="6" xfId="0" applyFont="1" applyFill="1" applyBorder="1" applyAlignment="1">
      <alignment horizontal="left" vertical="center" indent="1"/>
    </xf>
    <xf numFmtId="0" fontId="21" fillId="4" borderId="7" xfId="0" applyFont="1" applyFill="1" applyBorder="1" applyAlignment="1">
      <alignment horizontal="left" vertical="center" indent="1"/>
    </xf>
    <xf numFmtId="0" fontId="21" fillId="4" borderId="8" xfId="0" applyFont="1" applyFill="1" applyBorder="1" applyAlignment="1">
      <alignment horizontal="left" vertical="center" indent="1"/>
    </xf>
    <xf numFmtId="0" fontId="12" fillId="4" borderId="6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left" vertical="center" indent="1"/>
    </xf>
    <xf numFmtId="0" fontId="12" fillId="4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/>
      <protection locked="0"/>
    </xf>
    <xf numFmtId="0" fontId="22" fillId="0" borderId="15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indent="1"/>
    </xf>
    <xf numFmtId="0" fontId="22" fillId="0" borderId="16" xfId="0" applyFont="1" applyBorder="1" applyAlignment="1">
      <alignment horizontal="right" vertical="center" indent="1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left" indent="1"/>
    </xf>
    <xf numFmtId="0" fontId="20" fillId="3" borderId="10" xfId="0" applyFont="1" applyFill="1" applyBorder="1" applyAlignment="1">
      <alignment horizontal="left" indent="1"/>
    </xf>
    <xf numFmtId="0" fontId="20" fillId="3" borderId="11" xfId="0" applyFont="1" applyFill="1" applyBorder="1" applyAlignment="1">
      <alignment horizontal="left" indent="1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5" fillId="2" borderId="6" xfId="3" applyFill="1" applyBorder="1" applyAlignment="1" applyProtection="1">
      <alignment horizontal="center"/>
      <protection locked="0"/>
    </xf>
    <xf numFmtId="0" fontId="23" fillId="2" borderId="7" xfId="3" applyFont="1" applyFill="1" applyBorder="1" applyAlignment="1" applyProtection="1">
      <alignment horizontal="center"/>
      <protection locked="0"/>
    </xf>
    <xf numFmtId="0" fontId="23" fillId="2" borderId="18" xfId="3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 indent="1"/>
    </xf>
    <xf numFmtId="0" fontId="13" fillId="0" borderId="0" xfId="1" applyNumberFormat="1" applyFont="1" applyBorder="1" applyAlignment="1" applyProtection="1">
      <alignment horizontal="left" vertical="center" wrapText="1" indent="1"/>
    </xf>
    <xf numFmtId="0" fontId="5" fillId="0" borderId="0" xfId="3" applyAlignment="1">
      <alignment horizontal="left" vertical="center" wrapText="1" inden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12" fillId="2" borderId="6" xfId="0" applyNumberFormat="1" applyFont="1" applyFill="1" applyBorder="1" applyAlignment="1" applyProtection="1">
      <alignment horizontal="center"/>
      <protection locked="0"/>
    </xf>
    <xf numFmtId="14" fontId="12" fillId="2" borderId="7" xfId="0" applyNumberFormat="1" applyFont="1" applyFill="1" applyBorder="1" applyAlignment="1" applyProtection="1">
      <alignment horizontal="center"/>
      <protection locked="0"/>
    </xf>
    <xf numFmtId="14" fontId="12" fillId="2" borderId="8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inden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383252940840021"/>
          <c:y val="0.10460778548434091"/>
          <c:w val="0.47875019859805656"/>
          <c:h val="0.71623556149536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Docente'!$AG$16:$AG$25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ADB-49BC-BFC1-85856040D9E3}"/>
            </c:ext>
          </c:extLst>
        </c:ser>
        <c:ser>
          <c:idx val="1"/>
          <c:order val="1"/>
          <c:tx>
            <c:strRef>
              <c:f>'[1]Produtividade Docente'!$AH$15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Docente'!$AH$16:$AH$25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ADB-49BC-BFC1-85856040D9E3}"/>
            </c:ext>
          </c:extLst>
        </c:ser>
        <c:ser>
          <c:idx val="2"/>
          <c:order val="2"/>
          <c:tx>
            <c:strRef>
              <c:f>'[1]Produtividade Docente'!$AI$15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Docente'!$AI$16:$AI$25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ADB-49BC-BFC1-85856040D9E3}"/>
            </c:ext>
          </c:extLst>
        </c:ser>
        <c:ser>
          <c:idx val="3"/>
          <c:order val="3"/>
          <c:tx>
            <c:strRef>
              <c:f>'[1]Produtividade Docente'!$AJ$15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Docente'!$AJ$16:$AJ$25</c:f>
              <c:numCache>
                <c:formatCode>General</c:formatCode>
                <c:ptCount val="10"/>
                <c:pt idx="0">
                  <c:v>0.25912838633686691</c:v>
                </c:pt>
                <c:pt idx="1">
                  <c:v>5.3003533568904596E-2</c:v>
                </c:pt>
                <c:pt idx="2">
                  <c:v>0.16254416961130741</c:v>
                </c:pt>
                <c:pt idx="3">
                  <c:v>6.9493521790341573E-2</c:v>
                </c:pt>
                <c:pt idx="4">
                  <c:v>0.11778563015312132</c:v>
                </c:pt>
                <c:pt idx="5">
                  <c:v>0</c:v>
                </c:pt>
                <c:pt idx="6">
                  <c:v>0.28268551236749118</c:v>
                </c:pt>
                <c:pt idx="7">
                  <c:v>1.884570082449941E-2</c:v>
                </c:pt>
                <c:pt idx="8">
                  <c:v>3.6513545347467612E-2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Docente'!$AF$16:$AF$25</c15:sqref>
                        </c15:formulaRef>
                      </c:ext>
                    </c:extLst>
                    <c:strCache>
                      <c:ptCount val="10"/>
                      <c:pt idx="0">
                        <c:v>Publicação em Periódicos Científicos e Técnicos Especializados (Indexados) no exterior e/ou no Brasil</c:v>
                      </c:pt>
                      <c:pt idx="1">
                        <c:v>Edição ou organização, tradução e autoria de livros (não considerar anais de eventos científicos)</c:v>
                      </c:pt>
                      <c:pt idx="2">
                        <c:v>Publicação de trabalhos em eventos científicos</c:v>
                      </c:pt>
                      <c:pt idx="3">
                        <c:v>Apresentação de trabalho em eventos científicos ou técnicos (congressos, simpósios, encontros, workshop, etc.)</c:v>
                      </c:pt>
                      <c:pt idx="4">
                        <c:v>Produção Técnica</c:v>
                      </c:pt>
                      <c:pt idx="5">
                        <c:v>Produção cultural e artística</c:v>
                      </c:pt>
                      <c:pt idx="6">
                        <c:v>Projetos de Pesquisa Científica e/ou desenvolvimento tecnológico e inovação</c:v>
                      </c:pt>
                      <c:pt idx="7">
                        <c:v>Participação em Conselhos e Comissões</c:v>
                      </c:pt>
                      <c:pt idx="8">
                        <c:v>Formação de Recursos Humanos</c:v>
                      </c:pt>
                      <c:pt idx="9">
                        <c:v>Atividades Administrativas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ADB-49BC-BFC1-85856040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Formação de recursos humanos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0999170008501395"/>
          <c:y val="3.1593783473963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9843622664875853"/>
          <c:y val="0.10460778548434091"/>
          <c:w val="0.4641464457453468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Docente'!$AG$133:$AG$144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474-4BB0-8001-0EA35D0D8FE0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Docente'!$AH$133:$AH$144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474-4BB0-8001-0EA35D0D8FE0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Docente'!$AI$133:$AI$144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474-4BB0-8001-0EA35D0D8FE0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Docente'!$AJ$133:$AJ$144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0.4838709677419355</c:v>
                </c:pt>
                <c:pt idx="9">
                  <c:v>0.12903225806451613</c:v>
                </c:pt>
                <c:pt idx="10">
                  <c:v>0.38709677419354838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Docente'!$AF$133:$AF$144</c15:sqref>
                        </c15:formulaRef>
                      </c:ext>
                    </c:extLst>
                    <c:strCache>
                      <c:ptCount val="12"/>
                      <c:pt idx="0">
                        <c:v>Orientação de Tese de doutorado concluída</c:v>
                      </c:pt>
                      <c:pt idx="1">
                        <c:v>Orientação de Dissertação de mestrado concluída</c:v>
                      </c:pt>
                      <c:pt idx="2">
                        <c:v>Co-orientação de Tese de doutorado concluída</c:v>
                      </c:pt>
                      <c:pt idx="3">
                        <c:v>Co-orientação de Dissertação de mestrado concluída</c:v>
                      </c:pt>
                      <c:pt idx="4">
                        <c:v>Orientação de TCC/Monografia de especialização lato sensu concluída (máximo 04 por ano)</c:v>
                      </c:pt>
                      <c:pt idx="5">
                        <c:v>Co-orientação de TCC/Monografia de especialização lato sensu concluída (máximo 04 por ano)</c:v>
                      </c:pt>
                      <c:pt idx="6">
                        <c:v>Orientação de Iniciação Científica concluída vinculada às agências de fomentos estadual ou federal (máximo 05 por ano) </c:v>
                      </c:pt>
                      <c:pt idx="7">
                        <c:v>Orientação de Iniciação Científica/Tecnológica/Iniciação à Docência concluída vinculada ao PIBIC/PIBIT/PIBID - UNIFEB (máximo 05 por ano)</c:v>
                      </c:pt>
                      <c:pt idx="8">
                        <c:v>Co-orientação de Iniciação Científica concluida (máximo 05 por ano)</c:v>
                      </c:pt>
                      <c:pt idx="9">
                        <c:v>Orientação de TCC/Monografia de graduação concluída (máximo 05 por ano)</c:v>
                      </c:pt>
                      <c:pt idx="10">
                        <c:v>Co-orientação de TCC/Monografia de graduação concluída (máximo 05 por ano)</c:v>
                      </c:pt>
                      <c:pt idx="11">
                        <c:v>Orientação de Monitoria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474-4BB0-8001-0EA35D0D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Atividades administrativas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842343695029324"/>
          <c:y val="0.10460778548434091"/>
          <c:w val="0.76415923544381226"/>
          <c:h val="0.679718865690714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Docente'!$AG$148:$AG$152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9B1-4816-A57E-444B4AB5CD84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Docente'!$AH$148:$AH$152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9B1-4816-A57E-444B4AB5CD84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Docente'!$AI$148:$AI$152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9B1-4816-A57E-444B4AB5CD84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Docente'!$AJ$148:$AJ$152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Docente'!$AF$148:$AF$152</c15:sqref>
                        </c15:formulaRef>
                      </c:ext>
                    </c:extLst>
                    <c:strCache>
                      <c:ptCount val="5"/>
                      <c:pt idx="0">
                        <c:v>Reitoria</c:v>
                      </c:pt>
                      <c:pt idx="1">
                        <c:v>Pró-Reitorias</c:v>
                      </c:pt>
                      <c:pt idx="2">
                        <c:v>Procurador Institucional</c:v>
                      </c:pt>
                      <c:pt idx="3">
                        <c:v>Coordenação de Área</c:v>
                      </c:pt>
                      <c:pt idx="4">
                        <c:v>Coordenação de Curso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9B1-4816-A57E-444B4AB5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3586729797979793"/>
              <c:y val="0.89883296296296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em periódicos científicos e técnicos especializados</a:t>
            </a:r>
          </a:p>
        </c:rich>
      </c:tx>
      <c:layout>
        <c:manualLayout>
          <c:xMode val="edge"/>
          <c:yMode val="edge"/>
          <c:x val="0.25184911672434768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541458228683399"/>
          <c:y val="0.10460778548434091"/>
          <c:w val="0.65716809169338941"/>
          <c:h val="0.686048463542783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Docente'!$AG$48:$AG$54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372-469C-A37D-9CF0817CE2DE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Docente'!$AH$48:$AH$54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372-469C-A37D-9CF0817CE2DE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Docente'!$AI$48:$AI$54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372-469C-A37D-9CF0817CE2DE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Docente'!$AJ$48:$AJ$54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0.72727272727272729</c:v>
                </c:pt>
                <c:pt idx="3">
                  <c:v>0</c:v>
                </c:pt>
                <c:pt idx="4">
                  <c:v>0</c:v>
                </c:pt>
                <c:pt idx="5">
                  <c:v>0.27272727272727271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Docente'!$AF$48:$AF$54</c15:sqref>
                        </c15:formulaRef>
                      </c:ext>
                    </c:extLst>
                    <c:strCache>
                      <c:ptCount val="7"/>
                      <c:pt idx="0">
                        <c:v>Publicação em Periódico Qualis A1</c:v>
                      </c:pt>
                      <c:pt idx="1">
                        <c:v>Publicação em Periódico Qualis A2</c:v>
                      </c:pt>
                      <c:pt idx="2">
                        <c:v>Publicação em Periódico Qualis B1</c:v>
                      </c:pt>
                      <c:pt idx="3">
                        <c:v>Publicação em Periódico Qualis B2</c:v>
                      </c:pt>
                      <c:pt idx="4">
                        <c:v>Publicação em Periódico Qualis B3</c:v>
                      </c:pt>
                      <c:pt idx="5">
                        <c:v>Publicação em Periódico Qualis B4 / B5</c:v>
                      </c:pt>
                      <c:pt idx="6">
                        <c:v>Publicação em Periódico Qualis 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372-469C-A37D-9CF0817C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5431398632168416"/>
              <c:y val="0.90520866379905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Edição ou organização, tradução e autoria de livros</a:t>
            </a:r>
          </a:p>
        </c:rich>
      </c:tx>
      <c:layout>
        <c:manualLayout>
          <c:xMode val="edge"/>
          <c:yMode val="edge"/>
          <c:x val="0.29564474275593644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1508657606546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Docente'!$AG$58:$AG$65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5E8-4750-BA78-02A11FA137AD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Docente'!$AH$58:$AH$65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5E8-4750-BA78-02A11FA137AD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Docente'!$AI$58:$AI$65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5E8-4750-BA78-02A11FA137AD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Docente'!$AJ$58:$AJ$65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0.66666666666666663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Docente'!$AF$58:$AF$65</c15:sqref>
                        </c15:formulaRef>
                      </c:ext>
                    </c:extLst>
                    <c:strCache>
                      <c:ptCount val="8"/>
                      <c:pt idx="0">
                        <c:v>Editor ou organizador de livro no exterior ou traduzido para outro idioma</c:v>
                      </c:pt>
                      <c:pt idx="1">
                        <c:v>Autor ou coautor de livro na área de especialidade, publicado ou traduzido para outro idioma</c:v>
                      </c:pt>
                      <c:pt idx="2">
                        <c:v>Autor ou coautor de capítulo de livro publicado ou traduzido para outro outro idioma</c:v>
                      </c:pt>
                      <c:pt idx="3">
                        <c:v>Editor ou organizador de livro publicado no Brasil, com ISBN</c:v>
                      </c:pt>
                      <c:pt idx="4">
                        <c:v>Autor ou coautor de livro na área de especialidade, publicado no Brasil, com ISBN</c:v>
                      </c:pt>
                      <c:pt idx="5">
                        <c:v>Autor ou coautor de capítulo de livro publicado no Brasil, com ISBN</c:v>
                      </c:pt>
                      <c:pt idx="6">
                        <c:v>Redação ou Elaboração de prefácio na área de atuação do docente no exterior ou no Brasil (com ISBN)</c:v>
                      </c:pt>
                      <c:pt idx="7">
                        <c:v>Tradução integral de livro científico com ISBN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5E8-4750-BA78-02A11FA1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7870172191676139"/>
              <c:y val="0.90036897837861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de trabalhos em eventos científicos</a:t>
            </a:r>
          </a:p>
        </c:rich>
      </c:tx>
      <c:layout>
        <c:manualLayout>
          <c:xMode val="edge"/>
          <c:yMode val="edge"/>
          <c:x val="0.3005109234261130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67636909270188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Docente'!$AG$69:$AG$72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7FE-42B0-8C15-38DD57E7C69B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Docente'!$AH$69:$AH$72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7FE-42B0-8C15-38DD57E7C69B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Docente'!$AI$69:$AI$72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7FE-42B0-8C15-38DD57E7C69B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Docente'!$AJ$69:$AJ$72</c:f>
              <c:numCache>
                <c:formatCode>General</c:formatCode>
                <c:ptCount val="4"/>
                <c:pt idx="0">
                  <c:v>0.14492753623188406</c:v>
                </c:pt>
                <c:pt idx="1">
                  <c:v>0.21739130434782608</c:v>
                </c:pt>
                <c:pt idx="2">
                  <c:v>0</c:v>
                </c:pt>
                <c:pt idx="3">
                  <c:v>0.46376811594202899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Docente'!$AF$69:$AF$72</c15:sqref>
                        </c15:formulaRef>
                      </c:ext>
                    </c:extLst>
                    <c:strCache>
                      <c:ptCount val="4"/>
                      <c:pt idx="0">
                        <c:v>Trabalho completo publicado em anais de evento científico internacional (máximo 04 por ano)</c:v>
                      </c:pt>
                      <c:pt idx="1">
                        <c:v>Trabalho completo publicado em anais de evento científico nacional (com ISSN) (máximo 04 por ano)</c:v>
                      </c:pt>
                      <c:pt idx="2">
                        <c:v>Resumo publicado em anais de evento científico internacional (máximo 04 por ano)</c:v>
                      </c:pt>
                      <c:pt idx="3">
                        <c:v>Resumo publicado em anais de evento científico nacional (com ISSN)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77FE-42B0-8C15-38DD57E7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4955192062889102"/>
              <c:y val="0.89310945024793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Apresentação de trabalho em eventos científicos ou técnicos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2315571719286138"/>
          <c:y val="1.6384812152564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029873625143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Docente'!$AG$78:$AG$81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1EB-4A5F-AEF2-DD3134B64153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Docente'!$AH$78:$AH$81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1EB-4A5F-AEF2-DD3134B64153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Docente'!$AI$78:$AI$81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1EB-4A5F-AEF2-DD3134B64153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Docente'!$AJ$78:$AJ$81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0.16949152542372881</c:v>
                </c:pt>
                <c:pt idx="3">
                  <c:v>0.67796610169491522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Docente'!$AF$78:$AF$81</c15:sqref>
                        </c15:formulaRef>
                      </c:ext>
                    </c:extLst>
                    <c:strCache>
                      <c:ptCount val="4"/>
                      <c:pt idx="0">
                        <c:v>Apresentação oral em evento internacional (máximo 04 por ano)</c:v>
                      </c:pt>
                      <c:pt idx="1">
                        <c:v>Apresentação oral em evento nacional (máximo 04 por ano)</c:v>
                      </c:pt>
                      <c:pt idx="2">
                        <c:v>Apresentação de pôster em evento internacional (máximo 04 por ano)</c:v>
                      </c:pt>
                      <c:pt idx="3">
                        <c:v>Apresentação de pôster em evento nacional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1EB-4A5F-AEF2-DD3134B6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6574625467770778"/>
              <c:y val="0.90278882108883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técnica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5000029965896"/>
          <c:y val="2.114212319204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2283024933281264"/>
          <c:y val="0.10460778548434091"/>
          <c:w val="0.43975242306129275"/>
          <c:h val="0.77491334859738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Docente'!$AG$87:$AG$102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3D3-4BC8-8A0B-4CDFE44E9569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Docente'!$AH$87:$AH$102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3D3-4BC8-8A0B-4CDFE44E9569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Docente'!$AI$87:$AI$102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3D3-4BC8-8A0B-4CDFE44E9569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Docente'!$AJ$87:$AJ$102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Docente'!$AF$87:$AF$102</c15:sqref>
                        </c15:formulaRef>
                      </c:ext>
                    </c:extLst>
                    <c:strCache>
                      <c:ptCount val="16"/>
                      <c:pt idx="0">
                        <c:v>Curso ministrado, palestra ou participação em conferência, mesa redonda em evento científico internacional</c:v>
                      </c:pt>
                      <c:pt idx="1">
                        <c:v>Curso ministrado, palestra ou participação em conferência, mesa redonda em evento científico nacional</c:v>
                      </c:pt>
                      <c:pt idx="2">
                        <c:v>Curso ministrado, palestra ou participação em conferência, mesa redonda em evento científico regional ou local</c:v>
                      </c:pt>
                      <c:pt idx="3">
                        <c:v>Membro avaliador (parecerista) de artigos científicos e/ou técnicos para periódicos indexados (máximo 10 por ano)</c:v>
                      </c:pt>
                      <c:pt idx="4">
                        <c:v>Membro avaliador (parecerista) de agências de fomento à projetos de pesquisa, desenvolvimento tecnológico e inovação (máximo 05 por ano)</c:v>
                      </c:pt>
                      <c:pt idx="5">
                        <c:v>Atuação como Editor Chefe ou associado de periódico científico internacional, com classificação QUALIS</c:v>
                      </c:pt>
                      <c:pt idx="6">
                        <c:v>Atuação como Editor Chefe ou associado de periódico científico nacional indexada, com classificação QUALIS</c:v>
                      </c:pt>
                      <c:pt idx="7">
                        <c:v>Membro de Corpo Editorial de periódico científico internacional, com classificação QUALIS</c:v>
                      </c:pt>
                      <c:pt idx="8">
                        <c:v>Membro de Corpo Editorial de periódico científico nacional indexada, com classificação QUALIS</c:v>
                      </c:pt>
                      <c:pt idx="9">
                        <c:v>Publicação de textos em jornais de notícias e/ou revistas</c:v>
                      </c:pt>
                      <c:pt idx="10">
                        <c:v>Entrevistas concedidas em telejornais e/ou reportagens em formatos de textos</c:v>
                      </c:pt>
                      <c:pt idx="11">
                        <c:v>Desenvolvimento de material didático e/ou instrucional, com registro e ISBN</c:v>
                      </c:pt>
                      <c:pt idx="12">
                        <c:v>Desenvolvimento de aplicativo/sistema/software/programa com registro de órgão específico</c:v>
                      </c:pt>
                      <c:pt idx="13">
                        <c:v>Prospecção de Startups vinculado ao UNIFEB</c:v>
                      </c:pt>
                      <c:pt idx="14">
                        <c:v>Patentes concedidas ou depositadas no Instituto Nacional da Propriedade Industrial - INPI ou órgão equivalentes</c:v>
                      </c:pt>
                      <c:pt idx="15">
                        <c:v>Organização de eventos técnico-científico (máximo 04 por ano)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3D3-4BC8-8A0B-4CDFE44E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cultural e artística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825534868887745"/>
          <c:y val="0.10460778548434091"/>
          <c:w val="0.45432732370522794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Docente'!$AG$106:$AG$110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B1A-4D21-A949-686AEBDFC334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Docente'!$AH$106:$AH$110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B1A-4D21-A949-686AEBDFC334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Docente'!$AI$106:$AI$110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B1A-4D21-A949-686AEBDFC334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Docente'!$AJ$106:$AJ$110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Docente'!$AF$106:$AF$110</c15:sqref>
                        </c15:formulaRef>
                      </c:ext>
                    </c:extLst>
                    <c:strCache>
                      <c:ptCount val="5"/>
                      <c:pt idx="0">
                        <c:v>Produção cultural comprovada e vinculada à área de pesquisa (revista, manuais, jornais, intervenções, projetos) (máximo 04 por ano)</c:v>
                      </c:pt>
                      <c:pt idx="1">
                        <c:v>Criação e apresentação de obra artística no exterior (máximo 04 por ano)</c:v>
                      </c:pt>
                      <c:pt idx="2">
                        <c:v>Criação e apresentação de obra artística no Brasil em evento internacional (máximo 04 por ano)</c:v>
                      </c:pt>
                      <c:pt idx="3">
                        <c:v>Criação e apresentação de obra artística no Brasil em evento nacional (máximo 04 por ano)</c:v>
                      </c:pt>
                      <c:pt idx="4">
                        <c:v>Criação e apresentação de obra artística no Brasil em evento regional/local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B1A-4D21-A949-686AEBDF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Projetos de Pesquisa Científica e/ou desenvolvimento tecnológico e inovação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1412834943683372"/>
          <c:y val="0.10460778548434091"/>
          <c:w val="0.44845429648793422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Docente'!$AG$114:$AG$117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DD9-4101-9F79-DD4A2CD68BEB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Docente'!$AH$114:$AH$117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DD9-4101-9F79-DD4A2CD68BEB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Docente'!$AI$114:$AI$117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DD9-4101-9F79-DD4A2CD68BEB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Docente'!$AJ$114:$AJ$117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Docente'!$AF$114:$AF$117</c15:sqref>
                        </c15:formulaRef>
                      </c:ext>
                    </c:extLst>
                    <c:strCache>
                      <c:ptCount val="4"/>
                      <c:pt idx="0">
                        <c:v>Coordenação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1">
                        <c:v>Integrante de projetos de pesquisa e/ou desenvolvimento tecnológico e de inovação financiados por agências de fomento (FAPESP, CNPq, CAPES, BNDES, FINEP, FEHIDRO, FUNDECITROS, entre outros) ou pela iniciativa privada</c:v>
                      </c:pt>
                      <c:pt idx="2">
                        <c:v>Coordenação de Programa de extensão (máximo 04 por ano)</c:v>
                      </c:pt>
                      <c:pt idx="3">
                        <c:v>Coordenação de Projeto de extensão (máximo 04 por ano)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DD9-4101-9F79-DD4A2CD6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Participação em Conselhos e Comissões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775484894581557"/>
          <c:y val="0.10460778548434091"/>
          <c:w val="0.4548278219799699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'[1]Produtividade Docente'!$AG$122:$AG$129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369-44C6-995C-E076BA593565}"/>
            </c:ext>
          </c:extLst>
        </c:ser>
        <c:ser>
          <c:idx val="1"/>
          <c:order val="1"/>
          <c:tx>
            <c:strRef>
              <c:f>'[1]Produtividade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'[1]Produtividade Docente'!$AH$122:$AH$129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369-44C6-995C-E076BA593565}"/>
            </c:ext>
          </c:extLst>
        </c:ser>
        <c:ser>
          <c:idx val="2"/>
          <c:order val="2"/>
          <c:tx>
            <c:strRef>
              <c:f>'[1]Produtividade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'[1]Produtividade Docente'!$AI$122:$AI$129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369-44C6-995C-E076BA593565}"/>
            </c:ext>
          </c:extLst>
        </c:ser>
        <c:ser>
          <c:idx val="3"/>
          <c:order val="3"/>
          <c:tx>
            <c:strRef>
              <c:f>'[1]Produtividade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'[1]Produtividade Docente'!$AJ$122:$AJ$129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'[1]Produtividade Docente'!$AF$122:$AF$129</c15:sqref>
                        </c15:formulaRef>
                      </c:ext>
                    </c:extLst>
                    <c:strCache>
                      <c:ptCount val="8"/>
                      <c:pt idx="0">
                        <c:v>Presidente/Coordenador do Comitê de Pesquisa - CEP</c:v>
                      </c:pt>
                      <c:pt idx="1">
                        <c:v>Membro do Comitê de Pesquisa - CEP</c:v>
                      </c:pt>
                      <c:pt idx="2">
                        <c:v>Presidente/Coordenador da Comissão de Ética no Uso de Animais - CEUA</c:v>
                      </c:pt>
                      <c:pt idx="3">
                        <c:v>Membro da Comissão de Ética no Uso de Animais - CEUA</c:v>
                      </c:pt>
                      <c:pt idx="4">
                        <c:v>Coordenador de Programas de Inciação Científica (PIBIC), Iniciação Tecnológica (PIBIT) e/ou Iniciação a docência (PIBID) </c:v>
                      </c:pt>
                      <c:pt idx="5">
                        <c:v>Outro tipo de Comissão/Conselho</c:v>
                      </c:pt>
                      <c:pt idx="6">
                        <c:v>Membro titular/suplente de Núcleo Docente Estruturante de curso de graduação</c:v>
                      </c:pt>
                      <c:pt idx="7">
                        <c:v>Atuação como Bolsista de Produtividade CNPq, por ano.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369-44C6-995C-E076BA59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2.jpe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177800</xdr:colOff>
          <xdr:row>124</xdr:row>
          <xdr:rowOff>139700</xdr:rowOff>
        </xdr:from>
        <xdr:to>
          <xdr:col>24</xdr:col>
          <xdr:colOff>469900</xdr:colOff>
          <xdr:row>126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77799</xdr:colOff>
      <xdr:row>0</xdr:row>
      <xdr:rowOff>111369</xdr:rowOff>
    </xdr:from>
    <xdr:to>
      <xdr:col>6</xdr:col>
      <xdr:colOff>157530</xdr:colOff>
      <xdr:row>4</xdr:row>
      <xdr:rowOff>23318</xdr:rowOff>
    </xdr:to>
    <xdr:pic>
      <xdr:nvPicPr>
        <xdr:cNvPr id="3" name="Imagem 7" descr="NOVO_LOGO PADR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99" y="111369"/>
          <a:ext cx="2356206" cy="67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12700</xdr:rowOff>
        </xdr:from>
        <xdr:to>
          <xdr:col>4</xdr:col>
          <xdr:colOff>520700</xdr:colOff>
          <xdr:row>39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38</xdr:row>
          <xdr:rowOff>0</xdr:rowOff>
        </xdr:from>
        <xdr:to>
          <xdr:col>6</xdr:col>
          <xdr:colOff>508000</xdr:colOff>
          <xdr:row>38</xdr:row>
          <xdr:rowOff>177800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309035</xdr:colOff>
      <xdr:row>131</xdr:row>
      <xdr:rowOff>143934</xdr:rowOff>
    </xdr:from>
    <xdr:to>
      <xdr:col>27</xdr:col>
      <xdr:colOff>172509</xdr:colOff>
      <xdr:row>160</xdr:row>
      <xdr:rowOff>47395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23335" y="23698200"/>
          <a:ext cx="8893174" cy="0"/>
          <a:chOff x="440456" y="27908756"/>
          <a:chExt cx="7867649" cy="5419220"/>
        </a:xfrm>
      </xdr:grpSpPr>
      <xdr:grpSp>
        <xdr:nvGrpSpPr>
          <xdr:cNvPr id="7" name="Agrupa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440456" y="27908756"/>
            <a:ext cx="7867649" cy="5409693"/>
            <a:chOff x="382020" y="28744173"/>
            <a:chExt cx="8567513" cy="5238726"/>
          </a:xfrm>
        </xdr:grpSpPr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382020" y="28744173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76200</xdr:colOff>
      <xdr:row>166</xdr:row>
      <xdr:rowOff>13757</xdr:rowOff>
    </xdr:from>
    <xdr:to>
      <xdr:col>28</xdr:col>
      <xdr:colOff>138075</xdr:colOff>
      <xdr:row>194</xdr:row>
      <xdr:rowOff>79757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889000" y="23698200"/>
          <a:ext cx="8786775" cy="0"/>
          <a:chOff x="561976" y="28222577"/>
          <a:chExt cx="7867649" cy="5248275"/>
        </a:xfrm>
      </xdr:grpSpPr>
      <xdr:grpSp>
        <xdr:nvGrpSpPr>
          <xdr:cNvPr id="14" name="Agrupa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18" name="Gráfico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" name="CaixaDeText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200</xdr:row>
      <xdr:rowOff>158749</xdr:rowOff>
    </xdr:from>
    <xdr:to>
      <xdr:col>28</xdr:col>
      <xdr:colOff>93625</xdr:colOff>
      <xdr:row>229</xdr:row>
      <xdr:rowOff>34249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844550" y="23698200"/>
          <a:ext cx="8786775" cy="0"/>
          <a:chOff x="561976" y="28222577"/>
          <a:chExt cx="7867649" cy="5248275"/>
        </a:xfrm>
      </xdr:grpSpPr>
      <xdr:grpSp>
        <xdr:nvGrpSpPr>
          <xdr:cNvPr id="21" name="Agrupar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25" name="Gráfico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26" name="CaixaDeTexto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CaixaDe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CaixaDe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232</xdr:row>
      <xdr:rowOff>47624</xdr:rowOff>
    </xdr:from>
    <xdr:to>
      <xdr:col>28</xdr:col>
      <xdr:colOff>93625</xdr:colOff>
      <xdr:row>260</xdr:row>
      <xdr:rowOff>113624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44550" y="23698200"/>
          <a:ext cx="8786775" cy="0"/>
          <a:chOff x="561976" y="28222577"/>
          <a:chExt cx="7867649" cy="5248275"/>
        </a:xfrm>
      </xdr:grpSpPr>
      <xdr:grpSp>
        <xdr:nvGrpSpPr>
          <xdr:cNvPr id="28" name="Agrupar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2" name="Gráfico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9" name="CaixaDeText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34925</xdr:colOff>
      <xdr:row>269</xdr:row>
      <xdr:rowOff>63499</xdr:rowOff>
    </xdr:from>
    <xdr:to>
      <xdr:col>28</xdr:col>
      <xdr:colOff>96800</xdr:colOff>
      <xdr:row>297</xdr:row>
      <xdr:rowOff>129499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847725" y="23698200"/>
          <a:ext cx="8786775" cy="0"/>
          <a:chOff x="561976" y="28222577"/>
          <a:chExt cx="7867649" cy="5248275"/>
        </a:xfrm>
      </xdr:grpSpPr>
      <xdr:grpSp>
        <xdr:nvGrpSpPr>
          <xdr:cNvPr id="35" name="Agrupar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9" name="Gráfic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40" name="CaixaDeTexto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" name="CaixaDeTexto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" name="CaixaDeText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455083</xdr:colOff>
      <xdr:row>298</xdr:row>
      <xdr:rowOff>132292</xdr:rowOff>
    </xdr:from>
    <xdr:to>
      <xdr:col>28</xdr:col>
      <xdr:colOff>273708</xdr:colOff>
      <xdr:row>336</xdr:row>
      <xdr:rowOff>93292</xdr:rowOff>
    </xdr:to>
    <xdr:grpSp>
      <xdr:nvGrpSpPr>
        <xdr:cNvPr id="41" name="Agrupa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569383" y="23698200"/>
          <a:ext cx="9242025" cy="0"/>
          <a:chOff x="561976" y="28222577"/>
          <a:chExt cx="7867649" cy="5248275"/>
        </a:xfrm>
      </xdr:grpSpPr>
      <xdr:grpSp>
        <xdr:nvGrpSpPr>
          <xdr:cNvPr id="42" name="Agrupar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46" name="Gráfico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47" name="CaixaDeTexto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3" name="CaixaDeTexto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4" name="CaixaDeTexto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47625</xdr:colOff>
      <xdr:row>344</xdr:row>
      <xdr:rowOff>142873</xdr:rowOff>
    </xdr:from>
    <xdr:to>
      <xdr:col>28</xdr:col>
      <xdr:colOff>109500</xdr:colOff>
      <xdr:row>373</xdr:row>
      <xdr:rowOff>18373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860425" y="23698200"/>
          <a:ext cx="8786775" cy="0"/>
          <a:chOff x="578000" y="28097319"/>
          <a:chExt cx="7867649" cy="5248275"/>
        </a:xfrm>
      </xdr:grpSpPr>
      <xdr:grpSp>
        <xdr:nvGrpSpPr>
          <xdr:cNvPr id="49" name="Agrupar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pSpPr/>
        </xdr:nvGrpSpPr>
        <xdr:grpSpPr>
          <a:xfrm>
            <a:off x="578000" y="28097319"/>
            <a:ext cx="7867649" cy="5248275"/>
            <a:chOff x="531799" y="28926775"/>
            <a:chExt cx="8567513" cy="5082409"/>
          </a:xfrm>
        </xdr:grpSpPr>
        <xdr:graphicFrame macro="">
          <xdr:nvGraphicFramePr>
            <xdr:cNvPr id="53" name="Gráfico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aphicFramePr/>
          </xdr:nvGraphicFramePr>
          <xdr:xfrm>
            <a:off x="531799" y="28926775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sp macro="" textlink="">
          <xdr:nvSpPr>
            <xdr:cNvPr id="54" name="CaixaDeTexto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0" name="CaixaDeTexto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2" name="CaixaDeText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460375</xdr:colOff>
      <xdr:row>379</xdr:row>
      <xdr:rowOff>6349</xdr:rowOff>
    </xdr:from>
    <xdr:to>
      <xdr:col>27</xdr:col>
      <xdr:colOff>268250</xdr:colOff>
      <xdr:row>407</xdr:row>
      <xdr:rowOff>72349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574675" y="23698200"/>
          <a:ext cx="8837575" cy="0"/>
          <a:chOff x="561976" y="28222577"/>
          <a:chExt cx="7867649" cy="5248275"/>
        </a:xfrm>
      </xdr:grpSpPr>
      <xdr:grpSp>
        <xdr:nvGrpSpPr>
          <xdr:cNvPr id="56" name="Agrupar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0" name="Gráfico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61" name="CaixaDeTexto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7" name="CaixaDeTexto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" name="CaixaDeTexto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444500</xdr:colOff>
      <xdr:row>425</xdr:row>
      <xdr:rowOff>31749</xdr:rowOff>
    </xdr:from>
    <xdr:to>
      <xdr:col>27</xdr:col>
      <xdr:colOff>252375</xdr:colOff>
      <xdr:row>453</xdr:row>
      <xdr:rowOff>97749</xdr:rowOff>
    </xdr:to>
    <xdr:grpSp>
      <xdr:nvGrpSpPr>
        <xdr:cNvPr id="62" name="Agrupa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558800" y="23698200"/>
          <a:ext cx="8837575" cy="0"/>
          <a:chOff x="561976" y="28222577"/>
          <a:chExt cx="7867649" cy="5248275"/>
        </a:xfrm>
      </xdr:grpSpPr>
      <xdr:grpSp>
        <xdr:nvGrpSpPr>
          <xdr:cNvPr id="63" name="Agrupar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7" name="Gráfico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sp macro="" textlink="">
          <xdr:nvSpPr>
            <xdr:cNvPr id="68" name="CaixaDeTexto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64" name="CaixaDeTexto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" name="CaixaDeTexto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" name="CaixaDeTexto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254000</xdr:colOff>
      <xdr:row>458</xdr:row>
      <xdr:rowOff>79373</xdr:rowOff>
    </xdr:from>
    <xdr:to>
      <xdr:col>28</xdr:col>
      <xdr:colOff>72625</xdr:colOff>
      <xdr:row>496</xdr:row>
      <xdr:rowOff>40373</xdr:rowOff>
    </xdr:to>
    <xdr:grpSp>
      <xdr:nvGrpSpPr>
        <xdr:cNvPr id="69" name="Agrupa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/>
      </xdr:nvGrpSpPr>
      <xdr:grpSpPr>
        <a:xfrm>
          <a:off x="368300" y="23698200"/>
          <a:ext cx="9242025" cy="0"/>
          <a:chOff x="561976" y="28222577"/>
          <a:chExt cx="7867649" cy="5248275"/>
        </a:xfrm>
      </xdr:grpSpPr>
      <xdr:grpSp>
        <xdr:nvGrpSpPr>
          <xdr:cNvPr id="70" name="Agrupar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74" name="Gráfico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">
          <xdr:nvSpPr>
            <xdr:cNvPr id="75" name="CaixaDeTexto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1" name="CaixaDeTexto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508000</xdr:colOff>
      <xdr:row>504</xdr:row>
      <xdr:rowOff>79374</xdr:rowOff>
    </xdr:from>
    <xdr:to>
      <xdr:col>27</xdr:col>
      <xdr:colOff>315875</xdr:colOff>
      <xdr:row>532</xdr:row>
      <xdr:rowOff>145374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622300" y="23698200"/>
          <a:ext cx="8837575" cy="0"/>
          <a:chOff x="561976" y="28222577"/>
          <a:chExt cx="7867649" cy="5248275"/>
        </a:xfrm>
      </xdr:grpSpPr>
      <xdr:grpSp>
        <xdr:nvGrpSpPr>
          <xdr:cNvPr id="77" name="Agrupar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81" name="Gráfico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sp macro="" textlink="">
          <xdr:nvSpPr>
            <xdr:cNvPr id="82" name="CaixaDeTexto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8" name="CaixaDeTexto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CaixaDeTexto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0" name="CaixaDeTexto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23</xdr:col>
      <xdr:colOff>38100</xdr:colOff>
      <xdr:row>0</xdr:row>
      <xdr:rowOff>0</xdr:rowOff>
    </xdr:from>
    <xdr:to>
      <xdr:col>28</xdr:col>
      <xdr:colOff>380037</xdr:colOff>
      <xdr:row>6</xdr:row>
      <xdr:rowOff>69280</xdr:rowOff>
    </xdr:to>
    <xdr:pic>
      <xdr:nvPicPr>
        <xdr:cNvPr id="84" name="Imagem 83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1808787" cy="1221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Backup%20Elisangela/Pastas%20-%20Elis&#226;ngela/ARQUIVOS%20MATHEUS%20HENARES/Arquivo%20Geral/P&#243;s-Gradua&#231;&#227;o%20e%20Pesquisa-2021/Produtividade%20Docentes/2018-2020/Nathalia%20Garlich%20-%20Trienio%20-18-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tividade Docente"/>
    </sheetNames>
    <sheetDataSet>
      <sheetData sheetId="0">
        <row r="15">
          <cell r="AG15">
            <v>2018</v>
          </cell>
          <cell r="AH15">
            <v>2019</v>
          </cell>
          <cell r="AI15">
            <v>2020</v>
          </cell>
          <cell r="AJ15" t="str">
            <v>Triênio</v>
          </cell>
        </row>
        <row r="16">
          <cell r="AF16" t="str">
            <v>Publicação em Periódicos Científicos e Técnicos Especializados (Indexados) no exterior e/ou no Brasil</v>
          </cell>
          <cell r="AG16">
            <v>1</v>
          </cell>
          <cell r="AH16">
            <v>2</v>
          </cell>
          <cell r="AI16">
            <v>2</v>
          </cell>
          <cell r="AJ16">
            <v>0.25912838633686691</v>
          </cell>
        </row>
        <row r="17">
          <cell r="AF17" t="str">
            <v>Edição ou organização, tradução e autoria de livros (não considerar anais de eventos científicos)</v>
          </cell>
          <cell r="AG17">
            <v>0</v>
          </cell>
          <cell r="AH17">
            <v>0</v>
          </cell>
          <cell r="AI17">
            <v>2</v>
          </cell>
          <cell r="AJ17">
            <v>5.3003533568904596E-2</v>
          </cell>
        </row>
        <row r="18">
          <cell r="AF18" t="str">
            <v>Publicação de trabalhos em eventos científicos</v>
          </cell>
          <cell r="AG18">
            <v>9</v>
          </cell>
          <cell r="AH18">
            <v>10</v>
          </cell>
          <cell r="AI18">
            <v>0</v>
          </cell>
          <cell r="AJ18">
            <v>0.16254416961130741</v>
          </cell>
        </row>
        <row r="19">
          <cell r="AF19" t="str">
            <v>Apresentação de trabalho em eventos científicos ou técnicos (congressos, simpósios, encontros, workshop, etc.)</v>
          </cell>
          <cell r="AG19">
            <v>0</v>
          </cell>
          <cell r="AH19">
            <v>0</v>
          </cell>
          <cell r="AI19">
            <v>0</v>
          </cell>
          <cell r="AJ19">
            <v>6.9493521790341573E-2</v>
          </cell>
        </row>
        <row r="20">
          <cell r="AF20" t="str">
            <v>Produção Técnica</v>
          </cell>
          <cell r="AG20">
            <v>4</v>
          </cell>
          <cell r="AH20">
            <v>1</v>
          </cell>
          <cell r="AI20">
            <v>2</v>
          </cell>
          <cell r="AJ20">
            <v>0.11778563015312132</v>
          </cell>
        </row>
        <row r="21">
          <cell r="AF21" t="str">
            <v>Produção cultural e artística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F22" t="str">
            <v>Projetos de Pesquisa Científica e/ou desenvolvimento tecnológico e inovação</v>
          </cell>
          <cell r="AG22">
            <v>1</v>
          </cell>
          <cell r="AH22">
            <v>1</v>
          </cell>
          <cell r="AI22">
            <v>4</v>
          </cell>
          <cell r="AJ22">
            <v>0.28268551236749118</v>
          </cell>
        </row>
        <row r="23">
          <cell r="AF23" t="str">
            <v>Participação em Conselhos e Comissões</v>
          </cell>
          <cell r="AG23">
            <v>0</v>
          </cell>
          <cell r="AH23">
            <v>1</v>
          </cell>
          <cell r="AI23">
            <v>1</v>
          </cell>
          <cell r="AJ23">
            <v>1.884570082449941E-2</v>
          </cell>
        </row>
        <row r="24">
          <cell r="AF24" t="str">
            <v>Formação de Recursos Humanos</v>
          </cell>
          <cell r="AG24">
            <v>4</v>
          </cell>
          <cell r="AH24">
            <v>4</v>
          </cell>
          <cell r="AI24">
            <v>2</v>
          </cell>
          <cell r="AJ24">
            <v>3.6513545347467612E-2</v>
          </cell>
        </row>
        <row r="25">
          <cell r="AF25" t="str">
            <v>Atividades Administrativas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47">
          <cell r="AG47">
            <v>2018</v>
          </cell>
          <cell r="AH47">
            <v>2019</v>
          </cell>
          <cell r="AI47">
            <v>2020</v>
          </cell>
          <cell r="AJ47" t="str">
            <v>Triênio</v>
          </cell>
        </row>
        <row r="48">
          <cell r="AF48" t="str">
            <v>Publicação em Periódico Qualis A1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F49" t="str">
            <v>Publicação em Periódico Qualis A2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F50" t="str">
            <v>Publicação em Periódico Qualis B1</v>
          </cell>
          <cell r="AG50">
            <v>0</v>
          </cell>
          <cell r="AH50">
            <v>1</v>
          </cell>
          <cell r="AI50">
            <v>1</v>
          </cell>
          <cell r="AJ50">
            <v>0.72727272727272729</v>
          </cell>
        </row>
        <row r="51">
          <cell r="AF51" t="str">
            <v>Publicação em Periódico Qualis B2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F52" t="str">
            <v>Publicação em Periódico Qualis B3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F53" t="str">
            <v>Publicação em Periódico Qualis B4 / B5</v>
          </cell>
          <cell r="AG53">
            <v>1</v>
          </cell>
          <cell r="AH53">
            <v>1</v>
          </cell>
          <cell r="AI53">
            <v>1</v>
          </cell>
          <cell r="AJ53">
            <v>0.27272727272727271</v>
          </cell>
        </row>
        <row r="54">
          <cell r="AF54" t="str">
            <v>Publicação em Periódico Qualis C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8">
          <cell r="AF58" t="str">
            <v>Editor ou organizador de livro no exterior ou traduzido para outro idioma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AF59" t="str">
            <v>Autor ou coautor de livro na área de especialidade, publicado ou traduzido para outro idioma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60">
          <cell r="AF60" t="str">
            <v>Autor ou coautor de capítulo de livro publicado ou traduzido para outro outro idioma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F61" t="str">
            <v>Editor ou organizador de livro publicado no Brasil, com ISBN</v>
          </cell>
          <cell r="AG61">
            <v>0</v>
          </cell>
          <cell r="AH61">
            <v>0</v>
          </cell>
          <cell r="AI61">
            <v>1</v>
          </cell>
          <cell r="AJ61">
            <v>0.66666666666666663</v>
          </cell>
        </row>
        <row r="62">
          <cell r="AF62" t="str">
            <v>Autor ou coautor de livro na área de especialidade, publicado no Brasil, com ISBN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F63" t="str">
            <v>Autor ou coautor de capítulo de livro publicado no Brasil, com ISBN</v>
          </cell>
          <cell r="AG63">
            <v>0</v>
          </cell>
          <cell r="AH63">
            <v>0</v>
          </cell>
          <cell r="AI63">
            <v>1</v>
          </cell>
          <cell r="AJ63">
            <v>0.33333333333333331</v>
          </cell>
        </row>
        <row r="64">
          <cell r="AF64" t="str">
            <v>Redação ou Elaboração de prefácio na área de atuação do docente no exterior ou no Brasil (com ISBN)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AF65" t="str">
            <v>Tradução integral de livro científico com ISBN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</row>
        <row r="69">
          <cell r="AF69" t="str">
            <v>Trabalho completo publicado em anais de evento científico internacional (máximo 04 por ano)</v>
          </cell>
          <cell r="AG69">
            <v>0</v>
          </cell>
          <cell r="AH69">
            <v>1</v>
          </cell>
          <cell r="AI69">
            <v>0</v>
          </cell>
          <cell r="AJ69">
            <v>0.14492753623188406</v>
          </cell>
        </row>
        <row r="70">
          <cell r="AF70" t="str">
            <v>Trabalho completo publicado em anais de evento científico nacional (com ISSN) (máximo 04 por ano)</v>
          </cell>
          <cell r="AG70">
            <v>1</v>
          </cell>
          <cell r="AH70">
            <v>1</v>
          </cell>
          <cell r="AI70">
            <v>0</v>
          </cell>
          <cell r="AJ70">
            <v>0.21739130434782608</v>
          </cell>
        </row>
        <row r="71">
          <cell r="AF71" t="str">
            <v>Resumo publicado em anais de evento científico internacional (máximo 04 por ano)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AF72" t="str">
            <v>Resumo publicado em anais de evento científico nacional (com ISSN) (máximo 04 por ano)</v>
          </cell>
          <cell r="AG72">
            <v>4</v>
          </cell>
          <cell r="AH72">
            <v>4</v>
          </cell>
          <cell r="AI72">
            <v>0</v>
          </cell>
          <cell r="AJ72">
            <v>0.46376811594202899</v>
          </cell>
        </row>
        <row r="78">
          <cell r="AF78" t="str">
            <v>Apresentação oral em evento internacional (máximo 04 por ano)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F79" t="str">
            <v>Apresentação oral em evento nacional (máximo 04 por ano)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F80" t="str">
            <v>Apresentação de pôster em evento internacional (máximo 04 por ano)</v>
          </cell>
          <cell r="AG80">
            <v>0</v>
          </cell>
          <cell r="AH80">
            <v>1</v>
          </cell>
          <cell r="AI80">
            <v>0</v>
          </cell>
          <cell r="AJ80">
            <v>0.16949152542372881</v>
          </cell>
        </row>
        <row r="81">
          <cell r="AF81" t="str">
            <v>Apresentação de pôster em evento nacional (máximo 04 por ano)</v>
          </cell>
          <cell r="AG81">
            <v>2</v>
          </cell>
          <cell r="AH81">
            <v>3</v>
          </cell>
          <cell r="AI81">
            <v>0</v>
          </cell>
          <cell r="AJ81">
            <v>0.67796610169491522</v>
          </cell>
        </row>
        <row r="87">
          <cell r="AF87" t="str">
            <v>Curso ministrado, palestra ou participação em conferência, mesa redonda em evento científico internacional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F88" t="str">
            <v>Curso ministrado, palestra ou participação em conferência, mesa redonda em evento científico nacional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AF89" t="str">
            <v>Curso ministrado, palestra ou participação em conferência, mesa redonda em evento científico regional ou local</v>
          </cell>
          <cell r="AG89">
            <v>2</v>
          </cell>
          <cell r="AH89">
            <v>1</v>
          </cell>
          <cell r="AI89">
            <v>0</v>
          </cell>
          <cell r="AJ89">
            <v>0.3</v>
          </cell>
        </row>
        <row r="90">
          <cell r="AF90" t="str">
            <v>Membro avaliador (parecerista) de artigos científicos e/ou técnicos para periódicos indexados (máximo 10 por ano)</v>
          </cell>
          <cell r="AG90">
            <v>1</v>
          </cell>
          <cell r="AH90">
            <v>0</v>
          </cell>
          <cell r="AI90">
            <v>1</v>
          </cell>
          <cell r="AJ90">
            <v>0.6</v>
          </cell>
        </row>
        <row r="91">
          <cell r="AF91" t="str">
            <v>Membro avaliador (parecerista) de agências de fomento à projetos de pesquisa, desenvolvimento tecnológico e inovação (máximo 05 por ano)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AF92" t="str">
            <v>Atuação como Editor Chefe ou associado de periódico científico internacional, com classificação QUALIS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AF93" t="str">
            <v>Atuação como Editor Chefe ou associado de periódico científico nacional indexada, com classificação QUALIS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AF94" t="str">
            <v>Membro de Corpo Editorial de periódico científico internacional, com classificação QUALIS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F95" t="str">
            <v>Membro de Corpo Editorial de periódico científico nacional indexada, com classificação QUALIS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F96" t="str">
            <v>Publicação de textos em jornais de notícias e/ou revistas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F97" t="str">
            <v>Entrevistas concedidas em telejornais e/ou reportagens em formatos de textos</v>
          </cell>
          <cell r="AG97">
            <v>0</v>
          </cell>
          <cell r="AH97">
            <v>0</v>
          </cell>
          <cell r="AI97">
            <v>0</v>
          </cell>
        </row>
        <row r="98">
          <cell r="AF98" t="str">
            <v>Desenvolvimento de material didático e/ou instrucional, com registro e ISBN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AF99" t="str">
            <v>Desenvolvimento de aplicativo/sistema/software/programa com registro de órgão específico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AF100" t="str">
            <v>Prospecção de Startups vinculado ao UNIFEB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AF101" t="str">
            <v>Patentes concedidas ou depositadas no Instituto Nacional da Propriedade Industrial - INPI ou órgão equivalentes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AF102" t="str">
            <v xml:space="preserve">Organização de eventos técnico-científico (máximo 04 por ano) </v>
          </cell>
          <cell r="AG102">
            <v>1</v>
          </cell>
          <cell r="AH102">
            <v>0</v>
          </cell>
          <cell r="AI102">
            <v>1</v>
          </cell>
          <cell r="AJ102">
            <v>0.1</v>
          </cell>
        </row>
        <row r="106">
          <cell r="AF106" t="str">
            <v>Produção cultural comprovada e vinculada à área de pesquisa (revista, manuais, jornais, intervenções, projetos) (máximo 04 por ano)</v>
          </cell>
          <cell r="AG106">
            <v>0</v>
          </cell>
          <cell r="AH106">
            <v>0</v>
          </cell>
          <cell r="AI106">
            <v>0</v>
          </cell>
          <cell r="AJ106" t="e">
            <v>#DIV/0!</v>
          </cell>
        </row>
        <row r="107">
          <cell r="AF107" t="str">
            <v>Criação e apresentação de obra artística no exterior (máximo 04 por ano)</v>
          </cell>
          <cell r="AG107">
            <v>0</v>
          </cell>
          <cell r="AH107">
            <v>0</v>
          </cell>
          <cell r="AI107">
            <v>0</v>
          </cell>
          <cell r="AJ107" t="e">
            <v>#DIV/0!</v>
          </cell>
        </row>
        <row r="108">
          <cell r="AF108" t="str">
            <v>Criação e apresentação de obra artística no Brasil em evento internacional (máximo 04 por ano)</v>
          </cell>
          <cell r="AG108">
            <v>0</v>
          </cell>
          <cell r="AH108">
            <v>0</v>
          </cell>
          <cell r="AI108">
            <v>0</v>
          </cell>
          <cell r="AJ108" t="e">
            <v>#DIV/0!</v>
          </cell>
        </row>
        <row r="109">
          <cell r="AF109" t="str">
            <v>Criação e apresentação de obra artística no Brasil em evento nacional (máximo 04 por ano)</v>
          </cell>
          <cell r="AG109">
            <v>0</v>
          </cell>
          <cell r="AH109">
            <v>0</v>
          </cell>
          <cell r="AI109">
            <v>0</v>
          </cell>
          <cell r="AJ109" t="e">
            <v>#DIV/0!</v>
          </cell>
        </row>
        <row r="110">
          <cell r="AF110" t="str">
            <v>Criação e apresentação de obra artística no Brasil em evento regional/local (máximo 04 por ano)</v>
          </cell>
          <cell r="AG110">
            <v>0</v>
          </cell>
          <cell r="AH110">
            <v>0</v>
          </cell>
          <cell r="AI110">
            <v>0</v>
          </cell>
          <cell r="AJ110" t="e">
            <v>#DIV/0!</v>
          </cell>
        </row>
        <row r="114">
          <cell r="AF114" t="str">
            <v>Coordenação de projetos de pesquisa e/ou desenvolvimento tecnológico e de inovação financiados por agências de fomento (FAPESP, CNPq, CAPES, BNDES, FINEP, FEHIDRO, FUNDECITROS, entre outros) ou pela iniciativa privada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AF115" t="str">
            <v>Integrante de projetos de pesquisa e/ou desenvolvimento tecnológico e de inovação financiados por agências de fomento (FAPESP, CNPq, CAPES, BNDES, FINEP, FEHIDRO, FUNDECITROS, entre outros) ou pela iniciativa privada</v>
          </cell>
          <cell r="AG115">
            <v>1</v>
          </cell>
          <cell r="AH115">
            <v>1</v>
          </cell>
          <cell r="AI115">
            <v>4</v>
          </cell>
          <cell r="AJ115">
            <v>1</v>
          </cell>
        </row>
        <row r="116">
          <cell r="AF116" t="str">
            <v>Coordenação de Programa de extensão (máximo 04 por ano)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AF117" t="str">
            <v>Coordenação de Projeto de extensão (máximo 04 por ano)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22">
          <cell r="AF122" t="str">
            <v>Presidente/Coordenador do Comitê de Pesquisa - CEP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  <row r="123">
          <cell r="AF123" t="str">
            <v>Membro do Comitê de Pesquisa - CEP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AF124" t="str">
            <v>Presidente/Coordenador da Comissão de Ética no Uso de Animais - CEUA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AF125" t="str">
            <v>Membro da Comissão de Ética no Uso de Animais - CEUA</v>
          </cell>
          <cell r="AG125">
            <v>0</v>
          </cell>
          <cell r="AH125">
            <v>1</v>
          </cell>
          <cell r="AI125">
            <v>1</v>
          </cell>
          <cell r="AJ125">
            <v>1</v>
          </cell>
        </row>
        <row r="126">
          <cell r="AF126" t="str">
            <v xml:space="preserve">Coordenador de Programas de Inciação Científica (PIBIC), Iniciação Tecnológica (PIBIT) e/ou Iniciação a docência (PIBID) 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AF127" t="str">
            <v>Outro tipo de Comissão/Conselho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AF128" t="str">
            <v>Membro titular/suplente de Núcleo Docente Estruturante de curso de graduação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AF129" t="str">
            <v>Atuação como Bolsista de Produtividade CNPq, por ano.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3">
          <cell r="AF133" t="str">
            <v>Orientação de Tese de doutorado concluída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AF134" t="str">
            <v>Orientação de Dissertação de mestrado concluída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AF135" t="str">
            <v>Co-orientação de Tese de doutorado concluída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AF136" t="str">
            <v>Co-orientação de Dissertação de mestrado concluída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AF137" t="str">
            <v>Orientação de TCC/Monografia de especialização lato sensu concluída (máximo 04 por ano)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AF138" t="str">
            <v>Co-orientação de TCC/Monografia de especialização lato sensu concluída (máximo 04 por ano)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AF139" t="str">
            <v xml:space="preserve">Orientação de Iniciação Científica concluída vinculada às agências de fomentos estadual ou federal (máximo 05 por ano) 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</row>
        <row r="140">
          <cell r="AF140" t="str">
            <v>Orientação de Iniciação Científica/Tecnológica/Iniciação à Docência concluída vinculada ao PIBIC/PIBIT/PIBID - UNIFEB (máximo 05 por ano)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AF141" t="str">
            <v>Co-orientação de Iniciação Científica concluida (máximo 05 por ano)</v>
          </cell>
          <cell r="AG141">
            <v>4</v>
          </cell>
          <cell r="AH141">
            <v>1</v>
          </cell>
          <cell r="AI141">
            <v>0</v>
          </cell>
          <cell r="AJ141">
            <v>0.4838709677419355</v>
          </cell>
        </row>
        <row r="142">
          <cell r="AF142" t="str">
            <v>Orientação de TCC/Monografia de graduação concluída (máximo 05 por ano)</v>
          </cell>
          <cell r="AG142">
            <v>0</v>
          </cell>
          <cell r="AH142">
            <v>0</v>
          </cell>
          <cell r="AI142">
            <v>1</v>
          </cell>
          <cell r="AJ142">
            <v>0.12903225806451613</v>
          </cell>
        </row>
        <row r="143">
          <cell r="AF143" t="str">
            <v>Co-orientação de TCC/Monografia de graduação concluída (máximo 05 por ano)</v>
          </cell>
          <cell r="AG143">
            <v>0</v>
          </cell>
          <cell r="AH143">
            <v>3</v>
          </cell>
          <cell r="AI143">
            <v>1</v>
          </cell>
          <cell r="AJ143">
            <v>0.38709677419354838</v>
          </cell>
        </row>
        <row r="144">
          <cell r="AF144" t="str">
            <v>Orientação de Monitoria (máximo 04 por ano)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8">
          <cell r="AF148" t="str">
            <v>Reitoria</v>
          </cell>
          <cell r="AG148">
            <v>0</v>
          </cell>
          <cell r="AH148">
            <v>0</v>
          </cell>
          <cell r="AI148">
            <v>0</v>
          </cell>
          <cell r="AJ148" t="e">
            <v>#DIV/0!</v>
          </cell>
        </row>
        <row r="149">
          <cell r="AF149" t="str">
            <v>Pró-Reitorias</v>
          </cell>
          <cell r="AG149">
            <v>0</v>
          </cell>
          <cell r="AH149">
            <v>0</v>
          </cell>
          <cell r="AI149">
            <v>0</v>
          </cell>
          <cell r="AJ149" t="e">
            <v>#DIV/0!</v>
          </cell>
        </row>
        <row r="150">
          <cell r="AF150" t="str">
            <v>Procurador Institucional</v>
          </cell>
          <cell r="AG150">
            <v>0</v>
          </cell>
          <cell r="AH150">
            <v>0</v>
          </cell>
          <cell r="AI150">
            <v>0</v>
          </cell>
          <cell r="AJ150" t="e">
            <v>#DIV/0!</v>
          </cell>
        </row>
        <row r="151">
          <cell r="AF151" t="str">
            <v>Coordenação de Área</v>
          </cell>
          <cell r="AG151">
            <v>0</v>
          </cell>
          <cell r="AH151">
            <v>0</v>
          </cell>
          <cell r="AI151">
            <v>0</v>
          </cell>
          <cell r="AJ151" t="e">
            <v>#DIV/0!</v>
          </cell>
        </row>
        <row r="152">
          <cell r="AF152" t="str">
            <v>Coordenação de Curso</v>
          </cell>
          <cell r="AG152">
            <v>0</v>
          </cell>
          <cell r="AH152">
            <v>0</v>
          </cell>
          <cell r="AI152">
            <v>0</v>
          </cell>
          <cell r="AJ152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cupira.capes.gov.br/sucupira/public/consultas/coleta/veiculoPublicacaoQualis/listaConsultaGeralPeriodicos.js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36"/>
  <sheetViews>
    <sheetView tabSelected="1" topLeftCell="A29" workbookViewId="0">
      <selection activeCell="AM112" sqref="AM112"/>
    </sheetView>
  </sheetViews>
  <sheetFormatPr baseColWidth="10" defaultColWidth="8.83203125" defaultRowHeight="15" x14ac:dyDescent="0.2"/>
  <cols>
    <col min="1" max="1" width="1.5" customWidth="1"/>
    <col min="2" max="2" width="9.1640625" customWidth="1"/>
    <col min="3" max="3" width="5.33203125" bestFit="1" customWidth="1"/>
    <col min="4" max="4" width="7.83203125" customWidth="1"/>
    <col min="5" max="5" width="9" customWidth="1"/>
    <col min="6" max="6" width="1.5" customWidth="1"/>
    <col min="7" max="7" width="7.6640625" customWidth="1"/>
    <col min="8" max="8" width="1.1640625" customWidth="1"/>
    <col min="9" max="9" width="6.1640625" bestFit="1" customWidth="1"/>
    <col min="10" max="10" width="1.33203125" customWidth="1"/>
    <col min="11" max="11" width="4.6640625" bestFit="1" customWidth="1"/>
    <col min="12" max="12" width="2.6640625" customWidth="1"/>
    <col min="13" max="13" width="3.1640625" customWidth="1"/>
    <col min="14" max="14" width="4.83203125" customWidth="1"/>
    <col min="15" max="15" width="3.5" customWidth="1"/>
    <col min="16" max="16" width="1" customWidth="1"/>
    <col min="17" max="17" width="5.5" bestFit="1" customWidth="1"/>
    <col min="18" max="18" width="1" customWidth="1"/>
    <col min="19" max="19" width="5.5" bestFit="1" customWidth="1"/>
    <col min="20" max="20" width="6" customWidth="1"/>
    <col min="21" max="21" width="1.1640625" customWidth="1"/>
    <col min="22" max="22" width="6" bestFit="1" customWidth="1"/>
    <col min="23" max="23" width="7.33203125" bestFit="1" customWidth="1"/>
    <col min="24" max="24" width="1.33203125" customWidth="1"/>
    <col min="25" max="25" width="9.1640625" bestFit="1" customWidth="1"/>
    <col min="26" max="26" width="5.1640625" bestFit="1" customWidth="1"/>
    <col min="27" max="27" width="1.33203125" customWidth="1"/>
    <col min="28" max="28" width="5.1640625" bestFit="1" customWidth="1"/>
    <col min="29" max="29" width="8" customWidth="1"/>
    <col min="30" max="30" width="1.5" customWidth="1"/>
    <col min="31" max="31" width="9.1640625" style="4" customWidth="1"/>
    <col min="32" max="32" width="31.1640625" style="5" hidden="1" customWidth="1"/>
    <col min="33" max="33" width="8.33203125" style="5" hidden="1" customWidth="1"/>
    <col min="34" max="35" width="7.33203125" style="5" hidden="1" customWidth="1"/>
    <col min="36" max="36" width="8" style="5" hidden="1" customWidth="1"/>
    <col min="37" max="37" width="9.1640625" style="5" hidden="1" customWidth="1"/>
    <col min="38" max="38" width="9.1640625" style="4" customWidth="1"/>
    <col min="39" max="39" width="8.83203125" style="4"/>
    <col min="40" max="41" width="8.83203125" style="5"/>
    <col min="42" max="58" width="8.83203125" style="4"/>
    <col min="282" max="282" width="17.1640625" customWidth="1"/>
    <col min="283" max="283" width="69.33203125" customWidth="1"/>
    <col min="285" max="288" width="4.6640625" customWidth="1"/>
    <col min="289" max="289" width="9.5" bestFit="1" customWidth="1"/>
    <col min="291" max="294" width="0" hidden="1" customWidth="1"/>
    <col min="538" max="538" width="17.1640625" customWidth="1"/>
    <col min="539" max="539" width="69.33203125" customWidth="1"/>
    <col min="541" max="544" width="4.6640625" customWidth="1"/>
    <col min="545" max="545" width="9.5" bestFit="1" customWidth="1"/>
    <col min="547" max="550" width="0" hidden="1" customWidth="1"/>
    <col min="794" max="794" width="17.1640625" customWidth="1"/>
    <col min="795" max="795" width="69.33203125" customWidth="1"/>
    <col min="797" max="800" width="4.6640625" customWidth="1"/>
    <col min="801" max="801" width="9.5" bestFit="1" customWidth="1"/>
    <col min="803" max="806" width="0" hidden="1" customWidth="1"/>
    <col min="1050" max="1050" width="17.1640625" customWidth="1"/>
    <col min="1051" max="1051" width="69.33203125" customWidth="1"/>
    <col min="1053" max="1056" width="4.6640625" customWidth="1"/>
    <col min="1057" max="1057" width="9.5" bestFit="1" customWidth="1"/>
    <col min="1059" max="1062" width="0" hidden="1" customWidth="1"/>
    <col min="1306" max="1306" width="17.1640625" customWidth="1"/>
    <col min="1307" max="1307" width="69.33203125" customWidth="1"/>
    <col min="1309" max="1312" width="4.6640625" customWidth="1"/>
    <col min="1313" max="1313" width="9.5" bestFit="1" customWidth="1"/>
    <col min="1315" max="1318" width="0" hidden="1" customWidth="1"/>
    <col min="1562" max="1562" width="17.1640625" customWidth="1"/>
    <col min="1563" max="1563" width="69.33203125" customWidth="1"/>
    <col min="1565" max="1568" width="4.6640625" customWidth="1"/>
    <col min="1569" max="1569" width="9.5" bestFit="1" customWidth="1"/>
    <col min="1571" max="1574" width="0" hidden="1" customWidth="1"/>
    <col min="1818" max="1818" width="17.1640625" customWidth="1"/>
    <col min="1819" max="1819" width="69.33203125" customWidth="1"/>
    <col min="1821" max="1824" width="4.6640625" customWidth="1"/>
    <col min="1825" max="1825" width="9.5" bestFit="1" customWidth="1"/>
    <col min="1827" max="1830" width="0" hidden="1" customWidth="1"/>
    <col min="2074" max="2074" width="17.1640625" customWidth="1"/>
    <col min="2075" max="2075" width="69.33203125" customWidth="1"/>
    <col min="2077" max="2080" width="4.6640625" customWidth="1"/>
    <col min="2081" max="2081" width="9.5" bestFit="1" customWidth="1"/>
    <col min="2083" max="2086" width="0" hidden="1" customWidth="1"/>
    <col min="2330" max="2330" width="17.1640625" customWidth="1"/>
    <col min="2331" max="2331" width="69.33203125" customWidth="1"/>
    <col min="2333" max="2336" width="4.6640625" customWidth="1"/>
    <col min="2337" max="2337" width="9.5" bestFit="1" customWidth="1"/>
    <col min="2339" max="2342" width="0" hidden="1" customWidth="1"/>
    <col min="2586" max="2586" width="17.1640625" customWidth="1"/>
    <col min="2587" max="2587" width="69.33203125" customWidth="1"/>
    <col min="2589" max="2592" width="4.6640625" customWidth="1"/>
    <col min="2593" max="2593" width="9.5" bestFit="1" customWidth="1"/>
    <col min="2595" max="2598" width="0" hidden="1" customWidth="1"/>
    <col min="2842" max="2842" width="17.1640625" customWidth="1"/>
    <col min="2843" max="2843" width="69.33203125" customWidth="1"/>
    <col min="2845" max="2848" width="4.6640625" customWidth="1"/>
    <col min="2849" max="2849" width="9.5" bestFit="1" customWidth="1"/>
    <col min="2851" max="2854" width="0" hidden="1" customWidth="1"/>
    <col min="3098" max="3098" width="17.1640625" customWidth="1"/>
    <col min="3099" max="3099" width="69.33203125" customWidth="1"/>
    <col min="3101" max="3104" width="4.6640625" customWidth="1"/>
    <col min="3105" max="3105" width="9.5" bestFit="1" customWidth="1"/>
    <col min="3107" max="3110" width="0" hidden="1" customWidth="1"/>
    <col min="3354" max="3354" width="17.1640625" customWidth="1"/>
    <col min="3355" max="3355" width="69.33203125" customWidth="1"/>
    <col min="3357" max="3360" width="4.6640625" customWidth="1"/>
    <col min="3361" max="3361" width="9.5" bestFit="1" customWidth="1"/>
    <col min="3363" max="3366" width="0" hidden="1" customWidth="1"/>
    <col min="3610" max="3610" width="17.1640625" customWidth="1"/>
    <col min="3611" max="3611" width="69.33203125" customWidth="1"/>
    <col min="3613" max="3616" width="4.6640625" customWidth="1"/>
    <col min="3617" max="3617" width="9.5" bestFit="1" customWidth="1"/>
    <col min="3619" max="3622" width="0" hidden="1" customWidth="1"/>
    <col min="3866" max="3866" width="17.1640625" customWidth="1"/>
    <col min="3867" max="3867" width="69.33203125" customWidth="1"/>
    <col min="3869" max="3872" width="4.6640625" customWidth="1"/>
    <col min="3873" max="3873" width="9.5" bestFit="1" customWidth="1"/>
    <col min="3875" max="3878" width="0" hidden="1" customWidth="1"/>
    <col min="4122" max="4122" width="17.1640625" customWidth="1"/>
    <col min="4123" max="4123" width="69.33203125" customWidth="1"/>
    <col min="4125" max="4128" width="4.6640625" customWidth="1"/>
    <col min="4129" max="4129" width="9.5" bestFit="1" customWidth="1"/>
    <col min="4131" max="4134" width="0" hidden="1" customWidth="1"/>
    <col min="4378" max="4378" width="17.1640625" customWidth="1"/>
    <col min="4379" max="4379" width="69.33203125" customWidth="1"/>
    <col min="4381" max="4384" width="4.6640625" customWidth="1"/>
    <col min="4385" max="4385" width="9.5" bestFit="1" customWidth="1"/>
    <col min="4387" max="4390" width="0" hidden="1" customWidth="1"/>
    <col min="4634" max="4634" width="17.1640625" customWidth="1"/>
    <col min="4635" max="4635" width="69.33203125" customWidth="1"/>
    <col min="4637" max="4640" width="4.6640625" customWidth="1"/>
    <col min="4641" max="4641" width="9.5" bestFit="1" customWidth="1"/>
    <col min="4643" max="4646" width="0" hidden="1" customWidth="1"/>
    <col min="4890" max="4890" width="17.1640625" customWidth="1"/>
    <col min="4891" max="4891" width="69.33203125" customWidth="1"/>
    <col min="4893" max="4896" width="4.6640625" customWidth="1"/>
    <col min="4897" max="4897" width="9.5" bestFit="1" customWidth="1"/>
    <col min="4899" max="4902" width="0" hidden="1" customWidth="1"/>
    <col min="5146" max="5146" width="17.1640625" customWidth="1"/>
    <col min="5147" max="5147" width="69.33203125" customWidth="1"/>
    <col min="5149" max="5152" width="4.6640625" customWidth="1"/>
    <col min="5153" max="5153" width="9.5" bestFit="1" customWidth="1"/>
    <col min="5155" max="5158" width="0" hidden="1" customWidth="1"/>
    <col min="5402" max="5402" width="17.1640625" customWidth="1"/>
    <col min="5403" max="5403" width="69.33203125" customWidth="1"/>
    <col min="5405" max="5408" width="4.6640625" customWidth="1"/>
    <col min="5409" max="5409" width="9.5" bestFit="1" customWidth="1"/>
    <col min="5411" max="5414" width="0" hidden="1" customWidth="1"/>
    <col min="5658" max="5658" width="17.1640625" customWidth="1"/>
    <col min="5659" max="5659" width="69.33203125" customWidth="1"/>
    <col min="5661" max="5664" width="4.6640625" customWidth="1"/>
    <col min="5665" max="5665" width="9.5" bestFit="1" customWidth="1"/>
    <col min="5667" max="5670" width="0" hidden="1" customWidth="1"/>
    <col min="5914" max="5914" width="17.1640625" customWidth="1"/>
    <col min="5915" max="5915" width="69.33203125" customWidth="1"/>
    <col min="5917" max="5920" width="4.6640625" customWidth="1"/>
    <col min="5921" max="5921" width="9.5" bestFit="1" customWidth="1"/>
    <col min="5923" max="5926" width="0" hidden="1" customWidth="1"/>
    <col min="6170" max="6170" width="17.1640625" customWidth="1"/>
    <col min="6171" max="6171" width="69.33203125" customWidth="1"/>
    <col min="6173" max="6176" width="4.6640625" customWidth="1"/>
    <col min="6177" max="6177" width="9.5" bestFit="1" customWidth="1"/>
    <col min="6179" max="6182" width="0" hidden="1" customWidth="1"/>
    <col min="6426" max="6426" width="17.1640625" customWidth="1"/>
    <col min="6427" max="6427" width="69.33203125" customWidth="1"/>
    <col min="6429" max="6432" width="4.6640625" customWidth="1"/>
    <col min="6433" max="6433" width="9.5" bestFit="1" customWidth="1"/>
    <col min="6435" max="6438" width="0" hidden="1" customWidth="1"/>
    <col min="6682" max="6682" width="17.1640625" customWidth="1"/>
    <col min="6683" max="6683" width="69.33203125" customWidth="1"/>
    <col min="6685" max="6688" width="4.6640625" customWidth="1"/>
    <col min="6689" max="6689" width="9.5" bestFit="1" customWidth="1"/>
    <col min="6691" max="6694" width="0" hidden="1" customWidth="1"/>
    <col min="6938" max="6938" width="17.1640625" customWidth="1"/>
    <col min="6939" max="6939" width="69.33203125" customWidth="1"/>
    <col min="6941" max="6944" width="4.6640625" customWidth="1"/>
    <col min="6945" max="6945" width="9.5" bestFit="1" customWidth="1"/>
    <col min="6947" max="6950" width="0" hidden="1" customWidth="1"/>
    <col min="7194" max="7194" width="17.1640625" customWidth="1"/>
    <col min="7195" max="7195" width="69.33203125" customWidth="1"/>
    <col min="7197" max="7200" width="4.6640625" customWidth="1"/>
    <col min="7201" max="7201" width="9.5" bestFit="1" customWidth="1"/>
    <col min="7203" max="7206" width="0" hidden="1" customWidth="1"/>
    <col min="7450" max="7450" width="17.1640625" customWidth="1"/>
    <col min="7451" max="7451" width="69.33203125" customWidth="1"/>
    <col min="7453" max="7456" width="4.6640625" customWidth="1"/>
    <col min="7457" max="7457" width="9.5" bestFit="1" customWidth="1"/>
    <col min="7459" max="7462" width="0" hidden="1" customWidth="1"/>
    <col min="7706" max="7706" width="17.1640625" customWidth="1"/>
    <col min="7707" max="7707" width="69.33203125" customWidth="1"/>
    <col min="7709" max="7712" width="4.6640625" customWidth="1"/>
    <col min="7713" max="7713" width="9.5" bestFit="1" customWidth="1"/>
    <col min="7715" max="7718" width="0" hidden="1" customWidth="1"/>
    <col min="7962" max="7962" width="17.1640625" customWidth="1"/>
    <col min="7963" max="7963" width="69.33203125" customWidth="1"/>
    <col min="7965" max="7968" width="4.6640625" customWidth="1"/>
    <col min="7969" max="7969" width="9.5" bestFit="1" customWidth="1"/>
    <col min="7971" max="7974" width="0" hidden="1" customWidth="1"/>
    <col min="8218" max="8218" width="17.1640625" customWidth="1"/>
    <col min="8219" max="8219" width="69.33203125" customWidth="1"/>
    <col min="8221" max="8224" width="4.6640625" customWidth="1"/>
    <col min="8225" max="8225" width="9.5" bestFit="1" customWidth="1"/>
    <col min="8227" max="8230" width="0" hidden="1" customWidth="1"/>
    <col min="8474" max="8474" width="17.1640625" customWidth="1"/>
    <col min="8475" max="8475" width="69.33203125" customWidth="1"/>
    <col min="8477" max="8480" width="4.6640625" customWidth="1"/>
    <col min="8481" max="8481" width="9.5" bestFit="1" customWidth="1"/>
    <col min="8483" max="8486" width="0" hidden="1" customWidth="1"/>
    <col min="8730" max="8730" width="17.1640625" customWidth="1"/>
    <col min="8731" max="8731" width="69.33203125" customWidth="1"/>
    <col min="8733" max="8736" width="4.6640625" customWidth="1"/>
    <col min="8737" max="8737" width="9.5" bestFit="1" customWidth="1"/>
    <col min="8739" max="8742" width="0" hidden="1" customWidth="1"/>
    <col min="8986" max="8986" width="17.1640625" customWidth="1"/>
    <col min="8987" max="8987" width="69.33203125" customWidth="1"/>
    <col min="8989" max="8992" width="4.6640625" customWidth="1"/>
    <col min="8993" max="8993" width="9.5" bestFit="1" customWidth="1"/>
    <col min="8995" max="8998" width="0" hidden="1" customWidth="1"/>
    <col min="9242" max="9242" width="17.1640625" customWidth="1"/>
    <col min="9243" max="9243" width="69.33203125" customWidth="1"/>
    <col min="9245" max="9248" width="4.6640625" customWidth="1"/>
    <col min="9249" max="9249" width="9.5" bestFit="1" customWidth="1"/>
    <col min="9251" max="9254" width="0" hidden="1" customWidth="1"/>
    <col min="9498" max="9498" width="17.1640625" customWidth="1"/>
    <col min="9499" max="9499" width="69.33203125" customWidth="1"/>
    <col min="9501" max="9504" width="4.6640625" customWidth="1"/>
    <col min="9505" max="9505" width="9.5" bestFit="1" customWidth="1"/>
    <col min="9507" max="9510" width="0" hidden="1" customWidth="1"/>
    <col min="9754" max="9754" width="17.1640625" customWidth="1"/>
    <col min="9755" max="9755" width="69.33203125" customWidth="1"/>
    <col min="9757" max="9760" width="4.6640625" customWidth="1"/>
    <col min="9761" max="9761" width="9.5" bestFit="1" customWidth="1"/>
    <col min="9763" max="9766" width="0" hidden="1" customWidth="1"/>
    <col min="10010" max="10010" width="17.1640625" customWidth="1"/>
    <col min="10011" max="10011" width="69.33203125" customWidth="1"/>
    <col min="10013" max="10016" width="4.6640625" customWidth="1"/>
    <col min="10017" max="10017" width="9.5" bestFit="1" customWidth="1"/>
    <col min="10019" max="10022" width="0" hidden="1" customWidth="1"/>
    <col min="10266" max="10266" width="17.1640625" customWidth="1"/>
    <col min="10267" max="10267" width="69.33203125" customWidth="1"/>
    <col min="10269" max="10272" width="4.6640625" customWidth="1"/>
    <col min="10273" max="10273" width="9.5" bestFit="1" customWidth="1"/>
    <col min="10275" max="10278" width="0" hidden="1" customWidth="1"/>
    <col min="10522" max="10522" width="17.1640625" customWidth="1"/>
    <col min="10523" max="10523" width="69.33203125" customWidth="1"/>
    <col min="10525" max="10528" width="4.6640625" customWidth="1"/>
    <col min="10529" max="10529" width="9.5" bestFit="1" customWidth="1"/>
    <col min="10531" max="10534" width="0" hidden="1" customWidth="1"/>
    <col min="10778" max="10778" width="17.1640625" customWidth="1"/>
    <col min="10779" max="10779" width="69.33203125" customWidth="1"/>
    <col min="10781" max="10784" width="4.6640625" customWidth="1"/>
    <col min="10785" max="10785" width="9.5" bestFit="1" customWidth="1"/>
    <col min="10787" max="10790" width="0" hidden="1" customWidth="1"/>
    <col min="11034" max="11034" width="17.1640625" customWidth="1"/>
    <col min="11035" max="11035" width="69.33203125" customWidth="1"/>
    <col min="11037" max="11040" width="4.6640625" customWidth="1"/>
    <col min="11041" max="11041" width="9.5" bestFit="1" customWidth="1"/>
    <col min="11043" max="11046" width="0" hidden="1" customWidth="1"/>
    <col min="11290" max="11290" width="17.1640625" customWidth="1"/>
    <col min="11291" max="11291" width="69.33203125" customWidth="1"/>
    <col min="11293" max="11296" width="4.6640625" customWidth="1"/>
    <col min="11297" max="11297" width="9.5" bestFit="1" customWidth="1"/>
    <col min="11299" max="11302" width="0" hidden="1" customWidth="1"/>
    <col min="11546" max="11546" width="17.1640625" customWidth="1"/>
    <col min="11547" max="11547" width="69.33203125" customWidth="1"/>
    <col min="11549" max="11552" width="4.6640625" customWidth="1"/>
    <col min="11553" max="11553" width="9.5" bestFit="1" customWidth="1"/>
    <col min="11555" max="11558" width="0" hidden="1" customWidth="1"/>
    <col min="11802" max="11802" width="17.1640625" customWidth="1"/>
    <col min="11803" max="11803" width="69.33203125" customWidth="1"/>
    <col min="11805" max="11808" width="4.6640625" customWidth="1"/>
    <col min="11809" max="11809" width="9.5" bestFit="1" customWidth="1"/>
    <col min="11811" max="11814" width="0" hidden="1" customWidth="1"/>
    <col min="12058" max="12058" width="17.1640625" customWidth="1"/>
    <col min="12059" max="12059" width="69.33203125" customWidth="1"/>
    <col min="12061" max="12064" width="4.6640625" customWidth="1"/>
    <col min="12065" max="12065" width="9.5" bestFit="1" customWidth="1"/>
    <col min="12067" max="12070" width="0" hidden="1" customWidth="1"/>
    <col min="12314" max="12314" width="17.1640625" customWidth="1"/>
    <col min="12315" max="12315" width="69.33203125" customWidth="1"/>
    <col min="12317" max="12320" width="4.6640625" customWidth="1"/>
    <col min="12321" max="12321" width="9.5" bestFit="1" customWidth="1"/>
    <col min="12323" max="12326" width="0" hidden="1" customWidth="1"/>
    <col min="12570" max="12570" width="17.1640625" customWidth="1"/>
    <col min="12571" max="12571" width="69.33203125" customWidth="1"/>
    <col min="12573" max="12576" width="4.6640625" customWidth="1"/>
    <col min="12577" max="12577" width="9.5" bestFit="1" customWidth="1"/>
    <col min="12579" max="12582" width="0" hidden="1" customWidth="1"/>
    <col min="12826" max="12826" width="17.1640625" customWidth="1"/>
    <col min="12827" max="12827" width="69.33203125" customWidth="1"/>
    <col min="12829" max="12832" width="4.6640625" customWidth="1"/>
    <col min="12833" max="12833" width="9.5" bestFit="1" customWidth="1"/>
    <col min="12835" max="12838" width="0" hidden="1" customWidth="1"/>
    <col min="13082" max="13082" width="17.1640625" customWidth="1"/>
    <col min="13083" max="13083" width="69.33203125" customWidth="1"/>
    <col min="13085" max="13088" width="4.6640625" customWidth="1"/>
    <col min="13089" max="13089" width="9.5" bestFit="1" customWidth="1"/>
    <col min="13091" max="13094" width="0" hidden="1" customWidth="1"/>
    <col min="13338" max="13338" width="17.1640625" customWidth="1"/>
    <col min="13339" max="13339" width="69.33203125" customWidth="1"/>
    <col min="13341" max="13344" width="4.6640625" customWidth="1"/>
    <col min="13345" max="13345" width="9.5" bestFit="1" customWidth="1"/>
    <col min="13347" max="13350" width="0" hidden="1" customWidth="1"/>
    <col min="13594" max="13594" width="17.1640625" customWidth="1"/>
    <col min="13595" max="13595" width="69.33203125" customWidth="1"/>
    <col min="13597" max="13600" width="4.6640625" customWidth="1"/>
    <col min="13601" max="13601" width="9.5" bestFit="1" customWidth="1"/>
    <col min="13603" max="13606" width="0" hidden="1" customWidth="1"/>
    <col min="13850" max="13850" width="17.1640625" customWidth="1"/>
    <col min="13851" max="13851" width="69.33203125" customWidth="1"/>
    <col min="13853" max="13856" width="4.6640625" customWidth="1"/>
    <col min="13857" max="13857" width="9.5" bestFit="1" customWidth="1"/>
    <col min="13859" max="13862" width="0" hidden="1" customWidth="1"/>
    <col min="14106" max="14106" width="17.1640625" customWidth="1"/>
    <col min="14107" max="14107" width="69.33203125" customWidth="1"/>
    <col min="14109" max="14112" width="4.6640625" customWidth="1"/>
    <col min="14113" max="14113" width="9.5" bestFit="1" customWidth="1"/>
    <col min="14115" max="14118" width="0" hidden="1" customWidth="1"/>
    <col min="14362" max="14362" width="17.1640625" customWidth="1"/>
    <col min="14363" max="14363" width="69.33203125" customWidth="1"/>
    <col min="14365" max="14368" width="4.6640625" customWidth="1"/>
    <col min="14369" max="14369" width="9.5" bestFit="1" customWidth="1"/>
    <col min="14371" max="14374" width="0" hidden="1" customWidth="1"/>
    <col min="14618" max="14618" width="17.1640625" customWidth="1"/>
    <col min="14619" max="14619" width="69.33203125" customWidth="1"/>
    <col min="14621" max="14624" width="4.6640625" customWidth="1"/>
    <col min="14625" max="14625" width="9.5" bestFit="1" customWidth="1"/>
    <col min="14627" max="14630" width="0" hidden="1" customWidth="1"/>
    <col min="14874" max="14874" width="17.1640625" customWidth="1"/>
    <col min="14875" max="14875" width="69.33203125" customWidth="1"/>
    <col min="14877" max="14880" width="4.6640625" customWidth="1"/>
    <col min="14881" max="14881" width="9.5" bestFit="1" customWidth="1"/>
    <col min="14883" max="14886" width="0" hidden="1" customWidth="1"/>
    <col min="15130" max="15130" width="17.1640625" customWidth="1"/>
    <col min="15131" max="15131" width="69.33203125" customWidth="1"/>
    <col min="15133" max="15136" width="4.6640625" customWidth="1"/>
    <col min="15137" max="15137" width="9.5" bestFit="1" customWidth="1"/>
    <col min="15139" max="15142" width="0" hidden="1" customWidth="1"/>
    <col min="15386" max="15386" width="17.1640625" customWidth="1"/>
    <col min="15387" max="15387" width="69.33203125" customWidth="1"/>
    <col min="15389" max="15392" width="4.6640625" customWidth="1"/>
    <col min="15393" max="15393" width="9.5" bestFit="1" customWidth="1"/>
    <col min="15395" max="15398" width="0" hidden="1" customWidth="1"/>
    <col min="15642" max="15642" width="17.1640625" customWidth="1"/>
    <col min="15643" max="15643" width="69.33203125" customWidth="1"/>
    <col min="15645" max="15648" width="4.6640625" customWidth="1"/>
    <col min="15649" max="15649" width="9.5" bestFit="1" customWidth="1"/>
    <col min="15651" max="15654" width="0" hidden="1" customWidth="1"/>
    <col min="15898" max="15898" width="17.1640625" customWidth="1"/>
    <col min="15899" max="15899" width="69.33203125" customWidth="1"/>
    <col min="15901" max="15904" width="4.6640625" customWidth="1"/>
    <col min="15905" max="15905" width="9.5" bestFit="1" customWidth="1"/>
    <col min="15907" max="15910" width="0" hidden="1" customWidth="1"/>
    <col min="16154" max="16154" width="17.1640625" customWidth="1"/>
    <col min="16155" max="16155" width="69.33203125" customWidth="1"/>
    <col min="16157" max="16160" width="4.6640625" customWidth="1"/>
    <col min="16161" max="16161" width="9.5" bestFit="1" customWidth="1"/>
    <col min="16163" max="16166" width="0" hidden="1" customWidth="1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</row>
    <row r="3" spans="1:36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1:3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36" x14ac:dyDescent="0.2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8"/>
    </row>
    <row r="6" spans="1:36" ht="16" x14ac:dyDescent="0.2">
      <c r="A6" s="6"/>
      <c r="B6" s="219" t="s">
        <v>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8"/>
    </row>
    <row r="7" spans="1:36" ht="6.75" customHeight="1" x14ac:dyDescent="0.2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</row>
    <row r="8" spans="1:36" x14ac:dyDescent="0.2">
      <c r="A8" s="6"/>
      <c r="B8" s="128" t="s">
        <v>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8"/>
    </row>
    <row r="9" spans="1:36" ht="7.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1:36" x14ac:dyDescent="0.2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20" t="s">
        <v>2</v>
      </c>
      <c r="U10" s="220"/>
      <c r="V10" s="220"/>
      <c r="W10" s="220"/>
      <c r="X10" s="220"/>
      <c r="Y10" s="221"/>
      <c r="Z10" s="222"/>
      <c r="AA10" s="222"/>
      <c r="AB10" s="223"/>
      <c r="AD10" s="8"/>
    </row>
    <row r="11" spans="1:36" ht="7.5" customHeight="1" x14ac:dyDescent="0.2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2"/>
      <c r="AB11" s="13"/>
      <c r="AC11" s="13"/>
      <c r="AD11" s="8"/>
    </row>
    <row r="12" spans="1:36" x14ac:dyDescent="0.2">
      <c r="A12" s="6"/>
      <c r="B12" s="224" t="s">
        <v>3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8"/>
    </row>
    <row r="13" spans="1:36" ht="4.5" customHeight="1" x14ac:dyDescent="0.2">
      <c r="A13" s="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4"/>
      <c r="AA13" s="14"/>
      <c r="AB13" s="14"/>
      <c r="AC13" s="14"/>
      <c r="AD13" s="8"/>
    </row>
    <row r="14" spans="1:36" x14ac:dyDescent="0.2">
      <c r="A14" s="6"/>
      <c r="B14" s="216" t="s">
        <v>110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8"/>
    </row>
    <row r="15" spans="1:36" x14ac:dyDescent="0.2">
      <c r="A15" s="6"/>
      <c r="B15" s="216" t="s">
        <v>111</v>
      </c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8"/>
      <c r="AF15" s="16"/>
      <c r="AG15" s="16">
        <v>2018</v>
      </c>
      <c r="AH15" s="16">
        <v>2019</v>
      </c>
      <c r="AI15" s="16">
        <v>2020</v>
      </c>
      <c r="AJ15" s="16" t="s">
        <v>4</v>
      </c>
    </row>
    <row r="16" spans="1:36" x14ac:dyDescent="0.2">
      <c r="A16" s="6"/>
      <c r="B16" s="216" t="s">
        <v>112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8"/>
      <c r="AF16" s="17" t="s">
        <v>5</v>
      </c>
      <c r="AG16" s="18">
        <f>SUM(Z46:Z52)</f>
        <v>0</v>
      </c>
      <c r="AH16" s="18">
        <f>SUM(AA46:AA52)</f>
        <v>0</v>
      </c>
      <c r="AI16" s="18">
        <f>SUM(AB46:AB52)</f>
        <v>0</v>
      </c>
      <c r="AJ16" s="18" t="e">
        <f>AC53/AC128</f>
        <v>#DIV/0!</v>
      </c>
    </row>
    <row r="17" spans="1:58" x14ac:dyDescent="0.2">
      <c r="A17" s="6"/>
      <c r="B17" s="217" t="s">
        <v>113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8"/>
      <c r="AF17" s="17" t="s">
        <v>6</v>
      </c>
      <c r="AG17" s="18">
        <f>SUM(Z56:Z63)</f>
        <v>0</v>
      </c>
      <c r="AH17" s="18">
        <f>SUM(AA56:AA63)</f>
        <v>0</v>
      </c>
      <c r="AI17" s="18">
        <f>SUM(AB56:AB63)</f>
        <v>0</v>
      </c>
      <c r="AJ17" s="18" t="e">
        <f>AC64/$AC$128</f>
        <v>#DIV/0!</v>
      </c>
    </row>
    <row r="18" spans="1:58" x14ac:dyDescent="0.2">
      <c r="A18" s="6"/>
      <c r="B18" s="218" t="s">
        <v>10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8"/>
      <c r="AF18" s="17" t="s">
        <v>7</v>
      </c>
      <c r="AG18" s="18">
        <f>SUM(Z67:Z72)</f>
        <v>0</v>
      </c>
      <c r="AH18" s="18">
        <f>SUM(AA67:AA72)</f>
        <v>0</v>
      </c>
      <c r="AI18" s="18">
        <f>SUM(AB67:AB72)</f>
        <v>0</v>
      </c>
      <c r="AJ18" s="18" t="e">
        <f>AC73/$AC$128</f>
        <v>#DIV/0!</v>
      </c>
    </row>
    <row r="19" spans="1:58" s="23" customFormat="1" ht="12" x14ac:dyDescent="0.15">
      <c r="A19" s="19"/>
      <c r="B19" s="209" t="s">
        <v>114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"/>
      <c r="AE19" s="21"/>
      <c r="AF19" s="17" t="s">
        <v>8</v>
      </c>
      <c r="AG19" s="18">
        <f>SUM(Z76)</f>
        <v>0</v>
      </c>
      <c r="AH19" s="18">
        <f>SUM(AA76)</f>
        <v>0</v>
      </c>
      <c r="AI19" s="18">
        <f>SUM(AB76)</f>
        <v>0</v>
      </c>
      <c r="AJ19" s="18" t="e">
        <f>AC82/$AC$128</f>
        <v>#DIV/0!</v>
      </c>
      <c r="AK19" s="22"/>
      <c r="AL19" s="21"/>
      <c r="AM19" s="21"/>
      <c r="AN19" s="22"/>
      <c r="AO19" s="22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1:58" s="28" customFormat="1" x14ac:dyDescent="0.2">
      <c r="A20" s="24"/>
      <c r="B20" s="209" t="s">
        <v>115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5"/>
      <c r="AE20" s="26"/>
      <c r="AF20" s="17" t="s">
        <v>9</v>
      </c>
      <c r="AG20" s="18">
        <f>SUM(Z85:Z97)</f>
        <v>0</v>
      </c>
      <c r="AH20" s="18">
        <f>SUM(AA85:AA97)</f>
        <v>0</v>
      </c>
      <c r="AI20" s="18">
        <f>SUM(AB85:AB97)</f>
        <v>0</v>
      </c>
      <c r="AJ20" s="18" t="e">
        <f>AC98/$AC$128</f>
        <v>#DIV/0!</v>
      </c>
      <c r="AK20" s="27"/>
      <c r="AL20" s="26"/>
      <c r="AM20" s="26"/>
      <c r="AN20" s="27"/>
      <c r="AO20" s="27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</row>
    <row r="21" spans="1:58" x14ac:dyDescent="0.2">
      <c r="A21" s="6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8"/>
      <c r="AF21" s="17" t="s">
        <v>11</v>
      </c>
      <c r="AG21" s="18" t="e">
        <f>SUM(#REF!)</f>
        <v>#REF!</v>
      </c>
      <c r="AH21" s="18" t="e">
        <f>SUM(#REF!)</f>
        <v>#REF!</v>
      </c>
      <c r="AI21" s="18" t="e">
        <f>SUM(#REF!)</f>
        <v>#REF!</v>
      </c>
      <c r="AJ21" s="18" t="e">
        <f>#REF!/$AC$128</f>
        <v>#REF!</v>
      </c>
    </row>
    <row r="22" spans="1:58" x14ac:dyDescent="0.2">
      <c r="A22" s="6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30"/>
      <c r="AA22" s="30"/>
      <c r="AB22" s="30"/>
      <c r="AC22" s="30"/>
      <c r="AD22" s="8"/>
      <c r="AF22" s="17" t="s">
        <v>12</v>
      </c>
      <c r="AG22" s="18">
        <f>SUM(Z111:Z122)</f>
        <v>0</v>
      </c>
      <c r="AH22" s="18">
        <f t="shared" ref="AH22:AI22" si="0">SUM(AA111:AA122)</f>
        <v>0</v>
      </c>
      <c r="AI22" s="18">
        <f t="shared" si="0"/>
        <v>0</v>
      </c>
      <c r="AJ22" s="18" t="e">
        <f>AC123/$AC$128</f>
        <v>#DIV/0!</v>
      </c>
    </row>
    <row r="23" spans="1:58" ht="17" customHeight="1" x14ac:dyDescent="0.2">
      <c r="A23" s="6"/>
      <c r="B23" s="203" t="s">
        <v>13</v>
      </c>
      <c r="C23" s="204"/>
      <c r="D23" s="20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0"/>
      <c r="Z23" s="30"/>
      <c r="AA23" s="9"/>
      <c r="AB23" s="210"/>
      <c r="AC23" s="210"/>
      <c r="AD23" s="8"/>
      <c r="AF23" s="17" t="s">
        <v>14</v>
      </c>
      <c r="AG23" s="18" t="e">
        <f>SUM(#REF!)</f>
        <v>#REF!</v>
      </c>
      <c r="AH23" s="18" t="e">
        <f>SUM(#REF!)</f>
        <v>#REF!</v>
      </c>
      <c r="AI23" s="18" t="e">
        <f>SUM(#REF!)</f>
        <v>#REF!</v>
      </c>
      <c r="AJ23" s="18" t="e">
        <f>#REF!/$AC$128</f>
        <v>#REF!</v>
      </c>
    </row>
    <row r="24" spans="1:58" ht="6.75" customHeight="1" x14ac:dyDescent="0.2">
      <c r="A24" s="6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8"/>
    </row>
    <row r="25" spans="1:58" ht="15" customHeight="1" x14ac:dyDescent="0.2">
      <c r="A25" s="6"/>
      <c r="B25" s="208" t="s">
        <v>15</v>
      </c>
      <c r="C25" s="211"/>
      <c r="D25" s="212"/>
      <c r="E25" s="212"/>
      <c r="F25" s="212"/>
      <c r="G25" s="212"/>
      <c r="H25" s="212"/>
      <c r="I25" s="212"/>
      <c r="J25" s="35"/>
      <c r="K25" s="36" t="s">
        <v>16</v>
      </c>
      <c r="L25" s="189"/>
      <c r="M25" s="190"/>
      <c r="N25" s="190"/>
      <c r="O25" s="191"/>
      <c r="P25" s="35"/>
      <c r="Q25" s="36" t="s">
        <v>17</v>
      </c>
      <c r="R25" s="189"/>
      <c r="S25" s="190"/>
      <c r="T25" s="190"/>
      <c r="U25" s="191"/>
      <c r="V25" s="35"/>
      <c r="W25" s="37" t="s">
        <v>18</v>
      </c>
      <c r="X25" s="213"/>
      <c r="Y25" s="214"/>
      <c r="Z25" s="214"/>
      <c r="AA25" s="214"/>
      <c r="AB25" s="214"/>
      <c r="AC25" s="215"/>
      <c r="AD25" s="8"/>
    </row>
    <row r="26" spans="1:58" ht="6" customHeight="1" x14ac:dyDescent="0.2">
      <c r="A26" s="6"/>
      <c r="B26" s="38"/>
      <c r="C26" s="39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35"/>
      <c r="P26" s="35"/>
      <c r="Q26" s="39"/>
      <c r="R26" s="39"/>
      <c r="S26" s="39"/>
      <c r="T26" s="39"/>
      <c r="U26" s="39"/>
      <c r="V26" s="39"/>
      <c r="W26" s="39"/>
      <c r="X26" s="35"/>
      <c r="Y26" s="41"/>
      <c r="Z26" s="41"/>
      <c r="AA26" s="41"/>
      <c r="AB26" s="41"/>
      <c r="AC26" s="42"/>
      <c r="AD26" s="8"/>
    </row>
    <row r="27" spans="1:58" ht="15" customHeight="1" x14ac:dyDescent="0.2">
      <c r="A27" s="6"/>
      <c r="B27" s="208" t="s">
        <v>19</v>
      </c>
      <c r="C27" s="206"/>
      <c r="D27" s="206"/>
      <c r="E27" s="206"/>
      <c r="F27" s="189"/>
      <c r="G27" s="190"/>
      <c r="H27" s="190"/>
      <c r="I27" s="190"/>
      <c r="J27" s="190"/>
      <c r="K27" s="190"/>
      <c r="L27" s="190"/>
      <c r="M27" s="190"/>
      <c r="N27" s="190"/>
      <c r="O27" s="190"/>
      <c r="P27" s="191"/>
      <c r="Q27" s="36" t="s">
        <v>20</v>
      </c>
      <c r="R27" s="189"/>
      <c r="S27" s="190"/>
      <c r="T27" s="191"/>
      <c r="U27" s="35"/>
      <c r="V27" s="36" t="s">
        <v>21</v>
      </c>
      <c r="W27" s="189"/>
      <c r="X27" s="190"/>
      <c r="Y27" s="191"/>
      <c r="Z27" s="35"/>
      <c r="AA27" s="41"/>
      <c r="AB27" s="41"/>
      <c r="AC27" s="42"/>
      <c r="AD27" s="8"/>
    </row>
    <row r="28" spans="1:58" ht="6" customHeight="1" x14ac:dyDescent="0.2">
      <c r="A28" s="6"/>
      <c r="B28" s="43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41"/>
      <c r="Z28" s="41"/>
      <c r="AA28" s="41"/>
      <c r="AB28" s="41"/>
      <c r="AC28" s="42"/>
      <c r="AD28" s="8"/>
    </row>
    <row r="29" spans="1:58" ht="16.5" customHeight="1" x14ac:dyDescent="0.2">
      <c r="A29" s="6"/>
      <c r="B29" s="44" t="s">
        <v>22</v>
      </c>
      <c r="C29" s="189"/>
      <c r="D29" s="190"/>
      <c r="E29" s="190"/>
      <c r="F29" s="190"/>
      <c r="G29" s="190"/>
      <c r="H29" s="190"/>
      <c r="I29" s="191"/>
      <c r="J29" s="39"/>
      <c r="K29" s="177" t="s">
        <v>23</v>
      </c>
      <c r="L29" s="177"/>
      <c r="M29" s="177"/>
      <c r="N29" s="193"/>
      <c r="O29" s="194"/>
      <c r="P29" s="194"/>
      <c r="Q29" s="194"/>
      <c r="R29" s="194"/>
      <c r="S29" s="194"/>
      <c r="T29" s="194"/>
      <c r="U29" s="195"/>
      <c r="V29" s="35"/>
      <c r="AC29" s="45"/>
      <c r="AD29" s="8"/>
    </row>
    <row r="30" spans="1:58" ht="15" customHeight="1" x14ac:dyDescent="0.2">
      <c r="A30" s="6"/>
      <c r="B30" s="4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97" t="s">
        <v>24</v>
      </c>
      <c r="X30" s="197"/>
      <c r="Y30" s="197"/>
      <c r="Z30" s="197"/>
      <c r="AA30" s="197"/>
      <c r="AB30" s="197"/>
      <c r="AC30" s="198"/>
      <c r="AD30" s="8"/>
    </row>
    <row r="31" spans="1:58" x14ac:dyDescent="0.2">
      <c r="A31" s="6"/>
      <c r="B31" s="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99"/>
      <c r="X31" s="199"/>
      <c r="Y31" s="199"/>
      <c r="Z31" s="199"/>
      <c r="AA31" s="199"/>
      <c r="AB31" s="199"/>
      <c r="AC31" s="200"/>
      <c r="AD31" s="8"/>
    </row>
    <row r="32" spans="1:58" x14ac:dyDescent="0.2">
      <c r="A32" s="6"/>
      <c r="B32" s="4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47"/>
      <c r="N32" s="47"/>
      <c r="O32" s="48"/>
      <c r="P32" s="48"/>
      <c r="Q32" s="49"/>
      <c r="R32" s="49"/>
      <c r="S32" s="39"/>
      <c r="T32" s="39"/>
      <c r="U32" s="35"/>
      <c r="V32" s="35"/>
      <c r="W32" s="201" t="s">
        <v>25</v>
      </c>
      <c r="X32" s="201"/>
      <c r="Y32" s="201"/>
      <c r="Z32" s="201"/>
      <c r="AA32" s="201"/>
      <c r="AB32" s="201"/>
      <c r="AC32" s="202"/>
      <c r="AD32" s="8"/>
    </row>
    <row r="33" spans="1:37" ht="7.5" customHeight="1" x14ac:dyDescent="0.2">
      <c r="A33" s="6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8"/>
    </row>
    <row r="34" spans="1:37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8"/>
    </row>
    <row r="35" spans="1:37" ht="15" customHeight="1" x14ac:dyDescent="0.2">
      <c r="A35" s="6"/>
      <c r="B35" s="203" t="s">
        <v>26</v>
      </c>
      <c r="C35" s="204"/>
      <c r="D35" s="204"/>
      <c r="E35" s="204"/>
      <c r="F35" s="204"/>
      <c r="G35" s="205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54"/>
      <c r="AA35" s="54"/>
      <c r="AB35" s="54"/>
      <c r="AC35" s="54"/>
      <c r="AD35" s="8"/>
    </row>
    <row r="36" spans="1:37" ht="7.5" customHeight="1" x14ac:dyDescent="0.2">
      <c r="A36" s="6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D36" s="8"/>
    </row>
    <row r="37" spans="1:37" x14ac:dyDescent="0.2">
      <c r="A37" s="6"/>
      <c r="B37" s="186" t="s">
        <v>27</v>
      </c>
      <c r="C37" s="187"/>
      <c r="D37" s="188"/>
      <c r="E37" s="189"/>
      <c r="F37" s="190"/>
      <c r="G37" s="190"/>
      <c r="H37" s="190"/>
      <c r="I37" s="191"/>
      <c r="J37" s="55"/>
      <c r="K37" s="177" t="s">
        <v>28</v>
      </c>
      <c r="L37" s="177"/>
      <c r="M37" s="177"/>
      <c r="N37" s="177"/>
      <c r="O37" s="189"/>
      <c r="P37" s="190"/>
      <c r="Q37" s="191"/>
      <c r="R37" s="56"/>
      <c r="S37" s="206" t="s">
        <v>29</v>
      </c>
      <c r="T37" s="206"/>
      <c r="U37" s="189"/>
      <c r="V37" s="190"/>
      <c r="W37" s="191"/>
      <c r="X37" s="35"/>
      <c r="Y37" s="177" t="s">
        <v>28</v>
      </c>
      <c r="Z37" s="177"/>
      <c r="AA37" s="207"/>
      <c r="AB37" s="184"/>
      <c r="AC37" s="185"/>
      <c r="AD37" s="8"/>
    </row>
    <row r="38" spans="1:37" ht="7.5" customHeight="1" x14ac:dyDescent="0.2">
      <c r="A38" s="6"/>
      <c r="B38" s="5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58"/>
      <c r="AD38" s="8"/>
    </row>
    <row r="39" spans="1:37" x14ac:dyDescent="0.2">
      <c r="A39" s="6"/>
      <c r="B39" s="186" t="s">
        <v>30</v>
      </c>
      <c r="C39" s="187"/>
      <c r="D39" s="188"/>
      <c r="E39" s="59"/>
      <c r="F39" s="56"/>
      <c r="G39" s="59"/>
      <c r="H39" s="56"/>
      <c r="I39" s="60" t="s">
        <v>31</v>
      </c>
      <c r="J39" s="189"/>
      <c r="K39" s="190"/>
      <c r="L39" s="190"/>
      <c r="M39" s="190"/>
      <c r="N39" s="190"/>
      <c r="O39" s="190"/>
      <c r="P39" s="190"/>
      <c r="Q39" s="191"/>
      <c r="S39" s="192" t="s">
        <v>28</v>
      </c>
      <c r="T39" s="192"/>
      <c r="U39" s="192"/>
      <c r="V39" s="192"/>
      <c r="W39" s="193"/>
      <c r="X39" s="194"/>
      <c r="Y39" s="195"/>
      <c r="Z39" s="196"/>
      <c r="AA39" s="196"/>
      <c r="AC39" s="45"/>
      <c r="AD39" s="8"/>
    </row>
    <row r="40" spans="1:37" ht="7.5" customHeight="1" x14ac:dyDescent="0.2">
      <c r="A40" s="6"/>
      <c r="B40" s="5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58"/>
      <c r="AD40" s="8"/>
    </row>
    <row r="41" spans="1:37" x14ac:dyDescent="0.2">
      <c r="A41" s="6"/>
      <c r="B41" s="171" t="s">
        <v>32</v>
      </c>
      <c r="C41" s="172"/>
      <c r="D41" s="173"/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6"/>
      <c r="P41" s="61"/>
      <c r="Q41" s="177" t="s">
        <v>33</v>
      </c>
      <c r="R41" s="177"/>
      <c r="S41" s="177"/>
      <c r="T41" s="177"/>
      <c r="U41" s="177"/>
      <c r="V41" s="177"/>
      <c r="W41" s="62"/>
      <c r="X41" s="63"/>
      <c r="Y41" s="35"/>
      <c r="Z41" s="56"/>
      <c r="AA41" s="56"/>
      <c r="AB41" s="56"/>
      <c r="AC41" s="58"/>
      <c r="AD41" s="8"/>
    </row>
    <row r="42" spans="1:37" ht="6.75" customHeight="1" x14ac:dyDescent="0.2">
      <c r="A42" s="6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51"/>
      <c r="Z42" s="51"/>
      <c r="AA42" s="51"/>
      <c r="AB42" s="51"/>
      <c r="AC42" s="52"/>
      <c r="AD42" s="8"/>
    </row>
    <row r="43" spans="1:37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8"/>
    </row>
    <row r="44" spans="1:37" x14ac:dyDescent="0.2">
      <c r="A44" s="6"/>
      <c r="B44" s="178" t="s">
        <v>34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80"/>
      <c r="AD44" s="66"/>
      <c r="AE44" s="67"/>
      <c r="AK44" s="68"/>
    </row>
    <row r="45" spans="1:37" x14ac:dyDescent="0.2">
      <c r="A45" s="6"/>
      <c r="B45" s="181" t="s">
        <v>35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3"/>
      <c r="Y45" s="69" t="s">
        <v>36</v>
      </c>
      <c r="Z45" s="122">
        <v>2024</v>
      </c>
      <c r="AA45" s="123"/>
      <c r="AB45" s="124"/>
      <c r="AC45" s="69" t="s">
        <v>37</v>
      </c>
      <c r="AD45" s="66"/>
      <c r="AE45" s="67"/>
      <c r="AF45" s="70" t="s">
        <v>38</v>
      </c>
      <c r="AG45" s="16">
        <v>2018</v>
      </c>
      <c r="AH45" s="16">
        <v>2019</v>
      </c>
      <c r="AI45" s="16">
        <v>2020</v>
      </c>
      <c r="AJ45" s="16" t="s">
        <v>4</v>
      </c>
    </row>
    <row r="46" spans="1:37" x14ac:dyDescent="0.2">
      <c r="A46" s="6"/>
      <c r="B46" s="141" t="s">
        <v>39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3"/>
      <c r="Y46" s="71">
        <v>100</v>
      </c>
      <c r="Z46" s="116">
        <v>0</v>
      </c>
      <c r="AA46" s="117"/>
      <c r="AB46" s="118"/>
      <c r="AC46" s="72">
        <f>Y46*Z46</f>
        <v>0</v>
      </c>
      <c r="AD46" s="73"/>
      <c r="AE46" s="74"/>
      <c r="AF46" s="17" t="str">
        <f>B46</f>
        <v>Publicação em Periódico Qualis A1</v>
      </c>
      <c r="AG46" s="75">
        <f>Z46</f>
        <v>0</v>
      </c>
      <c r="AH46" s="75">
        <f>AA46</f>
        <v>0</v>
      </c>
      <c r="AI46" s="75">
        <f>AB46</f>
        <v>0</v>
      </c>
      <c r="AJ46" s="76" t="e">
        <f>AC46/$AC$53</f>
        <v>#DIV/0!</v>
      </c>
    </row>
    <row r="47" spans="1:37" x14ac:dyDescent="0.2">
      <c r="A47" s="6"/>
      <c r="B47" s="141" t="s">
        <v>40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3"/>
      <c r="Y47" s="71">
        <v>90</v>
      </c>
      <c r="Z47" s="116">
        <v>0</v>
      </c>
      <c r="AA47" s="117"/>
      <c r="AB47" s="118"/>
      <c r="AC47" s="72">
        <f t="shared" ref="AC47:AC52" si="1">Y47*Z47</f>
        <v>0</v>
      </c>
      <c r="AD47" s="73"/>
      <c r="AE47" s="74"/>
      <c r="AF47" s="17" t="str">
        <f t="shared" ref="AF47:AF52" si="2">B47</f>
        <v>Publicação em Periódico Qualis A2</v>
      </c>
      <c r="AG47" s="75">
        <f t="shared" ref="AG47:AI52" si="3">Z47</f>
        <v>0</v>
      </c>
      <c r="AH47" s="75">
        <f t="shared" si="3"/>
        <v>0</v>
      </c>
      <c r="AI47" s="75">
        <f t="shared" si="3"/>
        <v>0</v>
      </c>
      <c r="AJ47" s="76" t="e">
        <f>AC47/$AC$53</f>
        <v>#DIV/0!</v>
      </c>
    </row>
    <row r="48" spans="1:37" x14ac:dyDescent="0.2">
      <c r="A48" s="6"/>
      <c r="B48" s="141" t="s">
        <v>41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3"/>
      <c r="Y48" s="71">
        <v>80</v>
      </c>
      <c r="Z48" s="116">
        <v>0</v>
      </c>
      <c r="AA48" s="117"/>
      <c r="AB48" s="118"/>
      <c r="AC48" s="72">
        <f t="shared" si="1"/>
        <v>0</v>
      </c>
      <c r="AD48" s="73"/>
      <c r="AE48" s="74"/>
      <c r="AF48" s="17" t="str">
        <f t="shared" si="2"/>
        <v>Publicação em Periódico Qualis B1</v>
      </c>
      <c r="AG48" s="75">
        <f t="shared" si="3"/>
        <v>0</v>
      </c>
      <c r="AH48" s="75">
        <f t="shared" si="3"/>
        <v>0</v>
      </c>
      <c r="AI48" s="75">
        <f t="shared" si="3"/>
        <v>0</v>
      </c>
      <c r="AJ48" s="76" t="e">
        <f t="shared" ref="AJ48:AJ52" si="4">AC48/$AC$53</f>
        <v>#DIV/0!</v>
      </c>
    </row>
    <row r="49" spans="1:38" x14ac:dyDescent="0.2">
      <c r="A49" s="6"/>
      <c r="B49" s="141" t="s">
        <v>42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3"/>
      <c r="Y49" s="71">
        <v>60</v>
      </c>
      <c r="Z49" s="116">
        <v>0</v>
      </c>
      <c r="AA49" s="117"/>
      <c r="AB49" s="118"/>
      <c r="AC49" s="72">
        <f t="shared" si="1"/>
        <v>0</v>
      </c>
      <c r="AD49" s="73"/>
      <c r="AE49" s="74"/>
      <c r="AF49" s="17" t="str">
        <f t="shared" si="2"/>
        <v>Publicação em Periódico Qualis B2</v>
      </c>
      <c r="AG49" s="75">
        <f t="shared" si="3"/>
        <v>0</v>
      </c>
      <c r="AH49" s="75">
        <f t="shared" si="3"/>
        <v>0</v>
      </c>
      <c r="AI49" s="75">
        <f t="shared" si="3"/>
        <v>0</v>
      </c>
      <c r="AJ49" s="76" t="e">
        <f t="shared" si="4"/>
        <v>#DIV/0!</v>
      </c>
    </row>
    <row r="50" spans="1:38" x14ac:dyDescent="0.2">
      <c r="A50" s="6"/>
      <c r="B50" s="141" t="s">
        <v>43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3"/>
      <c r="Y50" s="71">
        <v>40</v>
      </c>
      <c r="Z50" s="116">
        <v>0</v>
      </c>
      <c r="AA50" s="117"/>
      <c r="AB50" s="118"/>
      <c r="AC50" s="72">
        <f t="shared" si="1"/>
        <v>0</v>
      </c>
      <c r="AD50" s="73"/>
      <c r="AE50" s="74"/>
      <c r="AF50" s="17" t="str">
        <f t="shared" si="2"/>
        <v>Publicação em Periódico Qualis B3</v>
      </c>
      <c r="AG50" s="75">
        <f t="shared" si="3"/>
        <v>0</v>
      </c>
      <c r="AH50" s="75">
        <f t="shared" si="3"/>
        <v>0</v>
      </c>
      <c r="AI50" s="75">
        <f t="shared" si="3"/>
        <v>0</v>
      </c>
      <c r="AJ50" s="76" t="e">
        <f t="shared" si="4"/>
        <v>#DIV/0!</v>
      </c>
    </row>
    <row r="51" spans="1:38" x14ac:dyDescent="0.2">
      <c r="A51" s="6"/>
      <c r="B51" s="141" t="s">
        <v>44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3"/>
      <c r="Y51" s="71">
        <v>20</v>
      </c>
      <c r="Z51" s="116">
        <v>0</v>
      </c>
      <c r="AA51" s="117"/>
      <c r="AB51" s="118"/>
      <c r="AC51" s="72">
        <f t="shared" si="1"/>
        <v>0</v>
      </c>
      <c r="AD51" s="73"/>
      <c r="AE51" s="74"/>
      <c r="AF51" s="17" t="str">
        <f t="shared" si="2"/>
        <v>Publicação em Periódico Qualis B4 / B5</v>
      </c>
      <c r="AG51" s="75">
        <f t="shared" si="3"/>
        <v>0</v>
      </c>
      <c r="AH51" s="75">
        <f t="shared" si="3"/>
        <v>0</v>
      </c>
      <c r="AI51" s="75">
        <f t="shared" si="3"/>
        <v>0</v>
      </c>
      <c r="AJ51" s="76" t="e">
        <f t="shared" si="4"/>
        <v>#DIV/0!</v>
      </c>
    </row>
    <row r="52" spans="1:38" x14ac:dyDescent="0.2">
      <c r="A52" s="6"/>
      <c r="B52" s="170" t="s">
        <v>45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77">
        <v>10</v>
      </c>
      <c r="Z52" s="116">
        <v>0</v>
      </c>
      <c r="AA52" s="117"/>
      <c r="AB52" s="118"/>
      <c r="AC52" s="72">
        <f t="shared" si="1"/>
        <v>0</v>
      </c>
      <c r="AD52" s="73"/>
      <c r="AE52" s="74"/>
      <c r="AF52" s="17" t="str">
        <f t="shared" si="2"/>
        <v>Publicação em Periódico Qualis C</v>
      </c>
      <c r="AG52" s="75">
        <f t="shared" si="3"/>
        <v>0</v>
      </c>
      <c r="AH52" s="75">
        <f t="shared" si="3"/>
        <v>0</v>
      </c>
      <c r="AI52" s="75">
        <f t="shared" si="3"/>
        <v>0</v>
      </c>
      <c r="AJ52" s="76" t="e">
        <f t="shared" si="4"/>
        <v>#DIV/0!</v>
      </c>
    </row>
    <row r="53" spans="1:38" x14ac:dyDescent="0.2">
      <c r="A53" s="6"/>
      <c r="B53" s="166" t="s">
        <v>46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8"/>
      <c r="Z53" s="119">
        <f>Y46*Z46+Y47*Z47+Y48*Z48+Y49*Z49+Y50*Z50+Y51*Z51+Y52*Z52</f>
        <v>0</v>
      </c>
      <c r="AA53" s="120"/>
      <c r="AB53" s="121"/>
      <c r="AC53" s="78">
        <f>SUM(AC46:AC52)</f>
        <v>0</v>
      </c>
      <c r="AD53" s="73"/>
      <c r="AE53" s="79"/>
    </row>
    <row r="54" spans="1:38" x14ac:dyDescent="0.2">
      <c r="A54" s="6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1"/>
      <c r="Z54" s="82"/>
      <c r="AA54" s="82"/>
      <c r="AB54" s="82"/>
      <c r="AC54" s="82"/>
      <c r="AD54" s="73"/>
      <c r="AE54" s="79"/>
    </row>
    <row r="55" spans="1:38" x14ac:dyDescent="0.2">
      <c r="A55" s="6"/>
      <c r="B55" s="169" t="s">
        <v>47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69" t="s">
        <v>36</v>
      </c>
      <c r="Z55" s="122">
        <v>2024</v>
      </c>
      <c r="AA55" s="123"/>
      <c r="AB55" s="124"/>
      <c r="AC55" s="69" t="s">
        <v>37</v>
      </c>
      <c r="AD55" s="73"/>
      <c r="AE55" s="79"/>
      <c r="AF55" s="70" t="s">
        <v>48</v>
      </c>
      <c r="AG55" s="16">
        <v>2018</v>
      </c>
      <c r="AH55" s="16">
        <v>2019</v>
      </c>
      <c r="AI55" s="16">
        <v>2020</v>
      </c>
      <c r="AJ55" s="16" t="s">
        <v>4</v>
      </c>
      <c r="AL55" s="79"/>
    </row>
    <row r="56" spans="1:38" x14ac:dyDescent="0.2">
      <c r="A56" s="6"/>
      <c r="B56" s="141" t="s">
        <v>49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3"/>
      <c r="Y56" s="71">
        <v>80</v>
      </c>
      <c r="Z56" s="116">
        <v>0</v>
      </c>
      <c r="AA56" s="117"/>
      <c r="AB56" s="118"/>
      <c r="AC56" s="72">
        <f>Y56*Z56</f>
        <v>0</v>
      </c>
      <c r="AD56" s="73"/>
      <c r="AE56" s="79"/>
      <c r="AF56" s="17" t="str">
        <f>B56</f>
        <v>Editor ou organizador de livro no exterior ou traduzido para outro idioma</v>
      </c>
      <c r="AG56" s="75">
        <f>Z56</f>
        <v>0</v>
      </c>
      <c r="AH56" s="75">
        <f>AA56</f>
        <v>0</v>
      </c>
      <c r="AI56" s="75">
        <f>AB56</f>
        <v>0</v>
      </c>
      <c r="AJ56" s="76" t="e">
        <f t="shared" ref="AJ56:AJ63" si="5">AC56/$AC$64</f>
        <v>#DIV/0!</v>
      </c>
      <c r="AK56" s="83"/>
      <c r="AL56" s="79"/>
    </row>
    <row r="57" spans="1:38" x14ac:dyDescent="0.2">
      <c r="A57" s="6"/>
      <c r="B57" s="141" t="s">
        <v>50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3"/>
      <c r="Y57" s="71">
        <v>60</v>
      </c>
      <c r="Z57" s="116">
        <v>0</v>
      </c>
      <c r="AA57" s="117"/>
      <c r="AB57" s="118"/>
      <c r="AC57" s="72">
        <f t="shared" ref="AC57:AC63" si="6">Y57*Z57</f>
        <v>0</v>
      </c>
      <c r="AD57" s="73"/>
      <c r="AE57" s="79"/>
      <c r="AF57" s="17" t="str">
        <f t="shared" ref="AF57:AF63" si="7">B57</f>
        <v>Autor ou coautor de livro na área de especialidade, publicado ou traduzido para outro idioma</v>
      </c>
      <c r="AG57" s="75">
        <f t="shared" ref="AG57:AI63" si="8">Z57</f>
        <v>0</v>
      </c>
      <c r="AH57" s="75">
        <f t="shared" si="8"/>
        <v>0</v>
      </c>
      <c r="AI57" s="75">
        <f t="shared" si="8"/>
        <v>0</v>
      </c>
      <c r="AJ57" s="76" t="e">
        <f t="shared" si="5"/>
        <v>#DIV/0!</v>
      </c>
      <c r="AK57" s="83"/>
      <c r="AL57" s="79"/>
    </row>
    <row r="58" spans="1:38" x14ac:dyDescent="0.2">
      <c r="A58" s="6"/>
      <c r="B58" s="141" t="s">
        <v>51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3"/>
      <c r="Y58" s="71">
        <v>40</v>
      </c>
      <c r="Z58" s="116">
        <v>0</v>
      </c>
      <c r="AA58" s="117"/>
      <c r="AB58" s="118"/>
      <c r="AC58" s="72">
        <f t="shared" si="6"/>
        <v>0</v>
      </c>
      <c r="AD58" s="73"/>
      <c r="AE58" s="79"/>
      <c r="AF58" s="17" t="str">
        <f t="shared" si="7"/>
        <v>Autor ou coautor de capítulo de livro publicado ou traduzido para outro outro idioma</v>
      </c>
      <c r="AG58" s="75">
        <f t="shared" si="8"/>
        <v>0</v>
      </c>
      <c r="AH58" s="75">
        <f t="shared" si="8"/>
        <v>0</v>
      </c>
      <c r="AI58" s="75">
        <f t="shared" si="8"/>
        <v>0</v>
      </c>
      <c r="AJ58" s="76" t="e">
        <f t="shared" si="5"/>
        <v>#DIV/0!</v>
      </c>
      <c r="AK58" s="83"/>
      <c r="AL58" s="79"/>
    </row>
    <row r="59" spans="1:38" x14ac:dyDescent="0.2">
      <c r="A59" s="6"/>
      <c r="B59" s="141" t="s">
        <v>52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3"/>
      <c r="Y59" s="71">
        <v>30</v>
      </c>
      <c r="Z59" s="116">
        <v>0</v>
      </c>
      <c r="AA59" s="117"/>
      <c r="AB59" s="118"/>
      <c r="AC59" s="72">
        <f t="shared" si="6"/>
        <v>0</v>
      </c>
      <c r="AD59" s="73"/>
      <c r="AE59" s="79"/>
      <c r="AF59" s="17" t="str">
        <f t="shared" si="7"/>
        <v>Editor ou organizador de livro publicado no Brasil, com ISBN</v>
      </c>
      <c r="AG59" s="75">
        <f t="shared" si="8"/>
        <v>0</v>
      </c>
      <c r="AH59" s="75">
        <f t="shared" si="8"/>
        <v>0</v>
      </c>
      <c r="AI59" s="75">
        <f t="shared" si="8"/>
        <v>0</v>
      </c>
      <c r="AJ59" s="76" t="e">
        <f t="shared" si="5"/>
        <v>#DIV/0!</v>
      </c>
      <c r="AK59" s="83"/>
      <c r="AL59" s="79"/>
    </row>
    <row r="60" spans="1:38" x14ac:dyDescent="0.2">
      <c r="A60" s="6"/>
      <c r="B60" s="141" t="s">
        <v>53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3"/>
      <c r="Y60" s="71">
        <v>20</v>
      </c>
      <c r="Z60" s="116">
        <v>0</v>
      </c>
      <c r="AA60" s="117"/>
      <c r="AB60" s="118"/>
      <c r="AC60" s="72">
        <f t="shared" si="6"/>
        <v>0</v>
      </c>
      <c r="AD60" s="73"/>
      <c r="AE60" s="79"/>
      <c r="AF60" s="17" t="str">
        <f t="shared" si="7"/>
        <v>Autor ou coautor de livro na área de especialidade, publicado no Brasil, com ISBN</v>
      </c>
      <c r="AG60" s="75">
        <f t="shared" si="8"/>
        <v>0</v>
      </c>
      <c r="AH60" s="75">
        <f t="shared" si="8"/>
        <v>0</v>
      </c>
      <c r="AI60" s="75">
        <f t="shared" si="8"/>
        <v>0</v>
      </c>
      <c r="AJ60" s="76" t="e">
        <f t="shared" si="5"/>
        <v>#DIV/0!</v>
      </c>
      <c r="AK60" s="83"/>
      <c r="AL60" s="79"/>
    </row>
    <row r="61" spans="1:38" x14ac:dyDescent="0.2">
      <c r="A61" s="6"/>
      <c r="B61" s="141" t="s">
        <v>54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3"/>
      <c r="Y61" s="71">
        <v>15</v>
      </c>
      <c r="Z61" s="116">
        <v>0</v>
      </c>
      <c r="AA61" s="117"/>
      <c r="AB61" s="118"/>
      <c r="AC61" s="72">
        <f t="shared" si="6"/>
        <v>0</v>
      </c>
      <c r="AD61" s="73"/>
      <c r="AE61" s="79"/>
      <c r="AF61" s="17" t="str">
        <f t="shared" si="7"/>
        <v>Autor ou coautor de capítulo de livro publicado no Brasil, com ISBN</v>
      </c>
      <c r="AG61" s="75">
        <f t="shared" si="8"/>
        <v>0</v>
      </c>
      <c r="AH61" s="75">
        <f t="shared" si="8"/>
        <v>0</v>
      </c>
      <c r="AI61" s="75">
        <f t="shared" si="8"/>
        <v>0</v>
      </c>
      <c r="AJ61" s="76" t="e">
        <f t="shared" si="5"/>
        <v>#DIV/0!</v>
      </c>
      <c r="AK61" s="83"/>
      <c r="AL61" s="79"/>
    </row>
    <row r="62" spans="1:38" x14ac:dyDescent="0.2">
      <c r="A62" s="6"/>
      <c r="B62" s="155" t="s">
        <v>55</v>
      </c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7"/>
      <c r="Y62" s="77">
        <v>10</v>
      </c>
      <c r="Z62" s="116">
        <v>0</v>
      </c>
      <c r="AA62" s="117"/>
      <c r="AB62" s="118"/>
      <c r="AC62" s="72">
        <f t="shared" si="6"/>
        <v>0</v>
      </c>
      <c r="AD62" s="73"/>
      <c r="AE62" s="79"/>
      <c r="AF62" s="17" t="str">
        <f t="shared" si="7"/>
        <v>Redação ou Elaboração de prefácio na área de atuação do docente no exterior ou no Brasil (com ISBN)</v>
      </c>
      <c r="AG62" s="75">
        <f t="shared" si="8"/>
        <v>0</v>
      </c>
      <c r="AH62" s="75">
        <f t="shared" si="8"/>
        <v>0</v>
      </c>
      <c r="AI62" s="75">
        <f t="shared" si="8"/>
        <v>0</v>
      </c>
      <c r="AJ62" s="76" t="e">
        <f t="shared" si="5"/>
        <v>#DIV/0!</v>
      </c>
      <c r="AK62" s="83"/>
      <c r="AL62" s="79"/>
    </row>
    <row r="63" spans="1:38" x14ac:dyDescent="0.2">
      <c r="A63" s="6"/>
      <c r="B63" s="154" t="s">
        <v>56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71">
        <v>50</v>
      </c>
      <c r="Z63" s="116">
        <v>0</v>
      </c>
      <c r="AA63" s="117"/>
      <c r="AB63" s="118"/>
      <c r="AC63" s="72">
        <f t="shared" si="6"/>
        <v>0</v>
      </c>
      <c r="AD63" s="73"/>
      <c r="AE63" s="79"/>
      <c r="AF63" s="17" t="str">
        <f t="shared" si="7"/>
        <v>Tradução integral de livro científico com ISBN</v>
      </c>
      <c r="AG63" s="75">
        <f t="shared" si="8"/>
        <v>0</v>
      </c>
      <c r="AH63" s="75">
        <f t="shared" si="8"/>
        <v>0</v>
      </c>
      <c r="AI63" s="75">
        <f t="shared" si="8"/>
        <v>0</v>
      </c>
      <c r="AJ63" s="76" t="e">
        <f t="shared" si="5"/>
        <v>#DIV/0!</v>
      </c>
      <c r="AK63" s="83"/>
      <c r="AL63" s="79"/>
    </row>
    <row r="64" spans="1:38" x14ac:dyDescent="0.2">
      <c r="A64" s="6"/>
      <c r="B64" s="166" t="s">
        <v>46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8"/>
      <c r="Z64" s="119">
        <f>Y56*Z56+Y57*Z57+Y58*Z58+Y59*Z59+Y60*Z60+Y61*Z61+Y62*Z62+Y63*Z63</f>
        <v>0</v>
      </c>
      <c r="AA64" s="120"/>
      <c r="AB64" s="121"/>
      <c r="AC64" s="78">
        <f>SUM(AC56:AC63)</f>
        <v>0</v>
      </c>
      <c r="AD64" s="73"/>
      <c r="AE64" s="79"/>
      <c r="AK64" s="83"/>
      <c r="AL64" s="79"/>
    </row>
    <row r="65" spans="1:38" x14ac:dyDescent="0.2">
      <c r="A65" s="6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2"/>
      <c r="AA65" s="82"/>
      <c r="AB65" s="82"/>
      <c r="AC65" s="82"/>
      <c r="AD65" s="73"/>
      <c r="AE65" s="79"/>
      <c r="AK65" s="83"/>
      <c r="AL65" s="79"/>
    </row>
    <row r="66" spans="1:38" x14ac:dyDescent="0.2">
      <c r="A66" s="6"/>
      <c r="B66" s="169" t="s">
        <v>57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69" t="s">
        <v>36</v>
      </c>
      <c r="Z66" s="122">
        <v>2024</v>
      </c>
      <c r="AA66" s="123"/>
      <c r="AB66" s="124"/>
      <c r="AC66" s="69" t="s">
        <v>37</v>
      </c>
      <c r="AD66" s="73"/>
      <c r="AE66" s="79"/>
      <c r="AF66" s="70" t="s">
        <v>57</v>
      </c>
      <c r="AG66" s="16">
        <v>2018</v>
      </c>
      <c r="AH66" s="16">
        <v>2019</v>
      </c>
      <c r="AI66" s="16">
        <v>2020</v>
      </c>
      <c r="AJ66" s="16" t="s">
        <v>4</v>
      </c>
      <c r="AK66" s="83"/>
      <c r="AL66" s="79"/>
    </row>
    <row r="67" spans="1:38" x14ac:dyDescent="0.2">
      <c r="A67" s="6"/>
      <c r="B67" s="158" t="s">
        <v>58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60"/>
      <c r="Y67" s="71">
        <v>20</v>
      </c>
      <c r="Z67" s="116">
        <v>0</v>
      </c>
      <c r="AA67" s="117"/>
      <c r="AB67" s="118"/>
      <c r="AC67" s="72">
        <f>Y67*Z67</f>
        <v>0</v>
      </c>
      <c r="AD67" s="84"/>
      <c r="AE67" s="79"/>
      <c r="AF67" s="16" t="str">
        <f>B67</f>
        <v>Trabalho completo publicado em anais de evento científico internacional (máximo 04 por ano)</v>
      </c>
      <c r="AG67" s="75">
        <f>Z67</f>
        <v>0</v>
      </c>
      <c r="AH67" s="75">
        <f>AA67</f>
        <v>0</v>
      </c>
      <c r="AI67" s="75">
        <f>AB67</f>
        <v>0</v>
      </c>
      <c r="AJ67" s="76" t="e">
        <f>AC67/$AC$73</f>
        <v>#DIV/0!</v>
      </c>
      <c r="AK67" s="83"/>
      <c r="AL67" s="79"/>
    </row>
    <row r="68" spans="1:38" x14ac:dyDescent="0.2">
      <c r="A68" s="6"/>
      <c r="B68" s="158" t="s">
        <v>59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60"/>
      <c r="Y68" s="71">
        <v>15</v>
      </c>
      <c r="Z68" s="116">
        <v>0</v>
      </c>
      <c r="AA68" s="117"/>
      <c r="AB68" s="118"/>
      <c r="AC68" s="72">
        <f t="shared" ref="AC68:AC72" si="9">Y68*Z68</f>
        <v>0</v>
      </c>
      <c r="AD68" s="84"/>
      <c r="AE68" s="79"/>
      <c r="AF68" s="16" t="str">
        <f t="shared" ref="AF68:AF72" si="10">B68</f>
        <v>Trabalho completo publicado em anais de evento científico nacional (com ISSN) (máximo 04 por ano)</v>
      </c>
      <c r="AG68" s="75">
        <f t="shared" ref="AG68:AI72" si="11">Z68</f>
        <v>0</v>
      </c>
      <c r="AH68" s="75">
        <f t="shared" si="11"/>
        <v>0</v>
      </c>
      <c r="AI68" s="75">
        <f t="shared" si="11"/>
        <v>0</v>
      </c>
      <c r="AJ68" s="76" t="e">
        <f>AC68/$AC$73</f>
        <v>#DIV/0!</v>
      </c>
      <c r="AK68" s="83"/>
      <c r="AL68" s="79"/>
    </row>
    <row r="69" spans="1:38" x14ac:dyDescent="0.2">
      <c r="A69" s="6"/>
      <c r="B69" s="158" t="s">
        <v>60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60"/>
      <c r="Y69" s="77">
        <v>10</v>
      </c>
      <c r="Z69" s="116">
        <v>0</v>
      </c>
      <c r="AA69" s="117"/>
      <c r="AB69" s="118"/>
      <c r="AC69" s="72">
        <f t="shared" si="9"/>
        <v>0</v>
      </c>
      <c r="AD69" s="84"/>
      <c r="AE69" s="79"/>
      <c r="AF69" s="16" t="str">
        <f t="shared" si="10"/>
        <v>Resumo publicado em anais de evento científico internacional (máximo 04 por ano)</v>
      </c>
      <c r="AG69" s="75">
        <f t="shared" si="11"/>
        <v>0</v>
      </c>
      <c r="AH69" s="75">
        <f t="shared" si="11"/>
        <v>0</v>
      </c>
      <c r="AI69" s="75">
        <f t="shared" si="11"/>
        <v>0</v>
      </c>
      <c r="AJ69" s="76" t="e">
        <f>AC69/$AC$73</f>
        <v>#DIV/0!</v>
      </c>
      <c r="AK69" s="83"/>
      <c r="AL69" s="79"/>
    </row>
    <row r="70" spans="1:38" x14ac:dyDescent="0.2">
      <c r="A70" s="6"/>
      <c r="B70" s="162" t="s">
        <v>61</v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71">
        <v>8</v>
      </c>
      <c r="Z70" s="116">
        <v>0</v>
      </c>
      <c r="AA70" s="117"/>
      <c r="AB70" s="118"/>
      <c r="AC70" s="72">
        <f t="shared" si="9"/>
        <v>0</v>
      </c>
      <c r="AD70" s="84"/>
      <c r="AE70" s="79"/>
      <c r="AF70" s="16" t="str">
        <f t="shared" si="10"/>
        <v>Resumo publicado em anais de evento científico nacional (com ISSN) (máximo 04 por ano)</v>
      </c>
      <c r="AG70" s="75">
        <f t="shared" si="11"/>
        <v>0</v>
      </c>
      <c r="AH70" s="75">
        <f t="shared" si="11"/>
        <v>0</v>
      </c>
      <c r="AI70" s="75">
        <f t="shared" si="11"/>
        <v>0</v>
      </c>
      <c r="AJ70" s="76" t="e">
        <f>AC70/$AC$73</f>
        <v>#DIV/0!</v>
      </c>
      <c r="AK70" s="83"/>
      <c r="AL70" s="79"/>
    </row>
    <row r="71" spans="1:38" x14ac:dyDescent="0.2">
      <c r="A71" s="6"/>
      <c r="B71" s="158" t="s">
        <v>62</v>
      </c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60"/>
      <c r="Y71" s="71">
        <v>5</v>
      </c>
      <c r="Z71" s="116">
        <v>0</v>
      </c>
      <c r="AA71" s="117"/>
      <c r="AB71" s="118"/>
      <c r="AC71" s="72">
        <f t="shared" si="9"/>
        <v>0</v>
      </c>
      <c r="AD71" s="84"/>
      <c r="AE71" s="79"/>
      <c r="AF71" s="16" t="str">
        <f t="shared" si="10"/>
        <v>Trabalho completo publicado em anais de evento científico regional ou local (máximo 04 por ano)</v>
      </c>
      <c r="AG71" s="75">
        <f t="shared" si="11"/>
        <v>0</v>
      </c>
      <c r="AH71" s="75">
        <f t="shared" si="11"/>
        <v>0</v>
      </c>
      <c r="AI71" s="75">
        <f t="shared" si="11"/>
        <v>0</v>
      </c>
      <c r="AJ71" s="76"/>
      <c r="AK71" s="83"/>
      <c r="AL71" s="79"/>
    </row>
    <row r="72" spans="1:38" x14ac:dyDescent="0.2">
      <c r="A72" s="6"/>
      <c r="B72" s="158" t="s">
        <v>63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60"/>
      <c r="Y72" s="71">
        <v>3</v>
      </c>
      <c r="Z72" s="116">
        <v>0</v>
      </c>
      <c r="AA72" s="117"/>
      <c r="AB72" s="118"/>
      <c r="AC72" s="72">
        <f t="shared" si="9"/>
        <v>0</v>
      </c>
      <c r="AD72" s="84"/>
      <c r="AE72" s="79"/>
      <c r="AF72" s="16" t="str">
        <f t="shared" si="10"/>
        <v>Resumo publicado em anais de eventos científico regional ou local (máximo 04 por ano)</v>
      </c>
      <c r="AG72" s="75">
        <f t="shared" si="11"/>
        <v>0</v>
      </c>
      <c r="AH72" s="75">
        <f t="shared" si="11"/>
        <v>0</v>
      </c>
      <c r="AI72" s="75">
        <f t="shared" si="11"/>
        <v>0</v>
      </c>
      <c r="AJ72" s="76"/>
      <c r="AK72" s="83"/>
      <c r="AL72" s="79"/>
    </row>
    <row r="73" spans="1:38" x14ac:dyDescent="0.2">
      <c r="A73" s="6"/>
      <c r="B73" s="144" t="s">
        <v>46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19">
        <f>Y67*Z67+Y68*Z68+Y69*Z69+Y70*Z70+Y71*Z71+Y72*Z72</f>
        <v>0</v>
      </c>
      <c r="AA73" s="120"/>
      <c r="AB73" s="121"/>
      <c r="AC73" s="78">
        <f>SUM(AC67:AC72)</f>
        <v>0</v>
      </c>
      <c r="AD73" s="84"/>
      <c r="AE73" s="79"/>
      <c r="AK73" s="83"/>
      <c r="AL73" s="79"/>
    </row>
    <row r="74" spans="1:38" x14ac:dyDescent="0.2">
      <c r="A74" s="6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1"/>
      <c r="Z74" s="82"/>
      <c r="AA74" s="82"/>
      <c r="AB74" s="82"/>
      <c r="AC74" s="82"/>
      <c r="AD74" s="84"/>
      <c r="AE74" s="79"/>
      <c r="AK74" s="83"/>
      <c r="AL74" s="79"/>
    </row>
    <row r="75" spans="1:38" x14ac:dyDescent="0.2">
      <c r="A75" s="6"/>
      <c r="B75" s="161" t="s">
        <v>64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69" t="s">
        <v>36</v>
      </c>
      <c r="Z75" s="122">
        <v>2024</v>
      </c>
      <c r="AA75" s="123"/>
      <c r="AB75" s="124"/>
      <c r="AC75" s="69" t="s">
        <v>37</v>
      </c>
      <c r="AD75" s="84"/>
      <c r="AE75" s="79"/>
      <c r="AF75" s="70" t="s">
        <v>65</v>
      </c>
      <c r="AG75" s="16">
        <v>2018</v>
      </c>
      <c r="AH75" s="16">
        <v>2019</v>
      </c>
      <c r="AI75" s="16">
        <v>2020</v>
      </c>
      <c r="AJ75" s="16" t="s">
        <v>4</v>
      </c>
      <c r="AK75" s="83"/>
      <c r="AL75" s="79"/>
    </row>
    <row r="76" spans="1:38" x14ac:dyDescent="0.2">
      <c r="A76" s="6"/>
      <c r="B76" s="158" t="s">
        <v>66</v>
      </c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60"/>
      <c r="Y76" s="71">
        <v>20</v>
      </c>
      <c r="Z76" s="116">
        <v>0</v>
      </c>
      <c r="AA76" s="117"/>
      <c r="AB76" s="118"/>
      <c r="AC76" s="72">
        <f>Y76*Z76</f>
        <v>0</v>
      </c>
      <c r="AD76" s="84"/>
      <c r="AE76" s="79"/>
      <c r="AF76" s="16" t="str">
        <f>B76</f>
        <v>Apresentação oral em evento internacional (máximo 04 por ano)</v>
      </c>
      <c r="AG76" s="75">
        <f>Z76</f>
        <v>0</v>
      </c>
      <c r="AH76" s="75">
        <f>AA76</f>
        <v>0</v>
      </c>
      <c r="AI76" s="75">
        <f>AB76</f>
        <v>0</v>
      </c>
      <c r="AJ76" s="76" t="e">
        <f>AC76/$AC$82</f>
        <v>#DIV/0!</v>
      </c>
      <c r="AK76" s="83"/>
      <c r="AL76" s="79"/>
    </row>
    <row r="77" spans="1:38" x14ac:dyDescent="0.2">
      <c r="A77" s="6"/>
      <c r="B77" s="162" t="s">
        <v>67</v>
      </c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4"/>
      <c r="Y77" s="77">
        <v>15</v>
      </c>
      <c r="Z77" s="116">
        <v>0</v>
      </c>
      <c r="AA77" s="117"/>
      <c r="AB77" s="118"/>
      <c r="AC77" s="72">
        <f t="shared" ref="AC77:AC81" si="12">Y77*Z77</f>
        <v>0</v>
      </c>
      <c r="AD77" s="84"/>
      <c r="AE77" s="79"/>
      <c r="AF77" s="16" t="str">
        <f t="shared" ref="AF77:AF81" si="13">B77</f>
        <v>Apresentação oral em evento nacional (máximo 04 por ano)</v>
      </c>
      <c r="AG77" s="75">
        <f t="shared" ref="AG77:AI81" si="14">Z77</f>
        <v>0</v>
      </c>
      <c r="AH77" s="75">
        <f t="shared" si="14"/>
        <v>0</v>
      </c>
      <c r="AI77" s="75">
        <f t="shared" si="14"/>
        <v>0</v>
      </c>
      <c r="AJ77" s="76" t="e">
        <f t="shared" ref="AJ77:AJ79" si="15">AC77/$AC$82</f>
        <v>#DIV/0!</v>
      </c>
      <c r="AK77" s="83"/>
      <c r="AL77" s="79"/>
    </row>
    <row r="78" spans="1:38" x14ac:dyDescent="0.2">
      <c r="A78" s="6"/>
      <c r="B78" s="165" t="s">
        <v>68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71">
        <v>10</v>
      </c>
      <c r="Z78" s="116">
        <v>0</v>
      </c>
      <c r="AA78" s="117"/>
      <c r="AB78" s="118"/>
      <c r="AC78" s="72">
        <f t="shared" si="12"/>
        <v>0</v>
      </c>
      <c r="AD78" s="84"/>
      <c r="AE78" s="79"/>
      <c r="AF78" s="16" t="str">
        <f t="shared" si="13"/>
        <v>Apresentação de pôster em evento internacional (máximo 04 por ano)</v>
      </c>
      <c r="AG78" s="75">
        <f t="shared" si="14"/>
        <v>0</v>
      </c>
      <c r="AH78" s="75">
        <f t="shared" si="14"/>
        <v>0</v>
      </c>
      <c r="AI78" s="75">
        <f t="shared" si="14"/>
        <v>0</v>
      </c>
      <c r="AJ78" s="76" t="e">
        <f t="shared" si="15"/>
        <v>#DIV/0!</v>
      </c>
      <c r="AK78" s="83"/>
      <c r="AL78" s="79"/>
    </row>
    <row r="79" spans="1:38" x14ac:dyDescent="0.2">
      <c r="A79" s="6"/>
      <c r="B79" s="165" t="s">
        <v>69</v>
      </c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71">
        <v>8</v>
      </c>
      <c r="Z79" s="116">
        <v>0</v>
      </c>
      <c r="AA79" s="117"/>
      <c r="AB79" s="118"/>
      <c r="AC79" s="72">
        <f t="shared" si="12"/>
        <v>0</v>
      </c>
      <c r="AD79" s="84"/>
      <c r="AE79" s="79"/>
      <c r="AF79" s="16" t="str">
        <f t="shared" si="13"/>
        <v>Apresentação de pôster em evento nacional (máximo 04 por ano)</v>
      </c>
      <c r="AG79" s="75">
        <f t="shared" si="14"/>
        <v>0</v>
      </c>
      <c r="AH79" s="75">
        <f t="shared" si="14"/>
        <v>0</v>
      </c>
      <c r="AI79" s="75">
        <f t="shared" si="14"/>
        <v>0</v>
      </c>
      <c r="AJ79" s="76" t="e">
        <f t="shared" si="15"/>
        <v>#DIV/0!</v>
      </c>
      <c r="AK79" s="83"/>
      <c r="AL79" s="79"/>
    </row>
    <row r="80" spans="1:38" x14ac:dyDescent="0.2">
      <c r="A80" s="6"/>
      <c r="B80" s="158" t="s">
        <v>70</v>
      </c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60"/>
      <c r="Y80" s="71">
        <v>5</v>
      </c>
      <c r="Z80" s="116">
        <v>0</v>
      </c>
      <c r="AA80" s="117"/>
      <c r="AB80" s="118"/>
      <c r="AC80" s="72">
        <f t="shared" si="12"/>
        <v>0</v>
      </c>
      <c r="AD80" s="84"/>
      <c r="AE80" s="79"/>
      <c r="AF80" s="16" t="str">
        <f t="shared" si="13"/>
        <v>Apresentação oral em evento regional ou local (máximo 04 por ano)</v>
      </c>
      <c r="AG80" s="75">
        <f t="shared" si="14"/>
        <v>0</v>
      </c>
      <c r="AH80" s="75">
        <f t="shared" si="14"/>
        <v>0</v>
      </c>
      <c r="AI80" s="75">
        <f t="shared" si="14"/>
        <v>0</v>
      </c>
      <c r="AJ80" s="76"/>
      <c r="AK80" s="83"/>
      <c r="AL80" s="79"/>
    </row>
    <row r="81" spans="1:38" x14ac:dyDescent="0.2">
      <c r="A81" s="6"/>
      <c r="B81" s="158" t="s">
        <v>71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60"/>
      <c r="Y81" s="71">
        <v>3</v>
      </c>
      <c r="Z81" s="116">
        <v>0</v>
      </c>
      <c r="AA81" s="117"/>
      <c r="AB81" s="118"/>
      <c r="AC81" s="72">
        <f t="shared" si="12"/>
        <v>0</v>
      </c>
      <c r="AD81" s="84"/>
      <c r="AE81" s="79"/>
      <c r="AF81" s="16" t="str">
        <f t="shared" si="13"/>
        <v>Apresentação de pôster em evento regional ou local (máximo 04 por ano)</v>
      </c>
      <c r="AG81" s="75">
        <f t="shared" si="14"/>
        <v>0</v>
      </c>
      <c r="AH81" s="75">
        <f t="shared" si="14"/>
        <v>0</v>
      </c>
      <c r="AI81" s="75">
        <f t="shared" si="14"/>
        <v>0</v>
      </c>
      <c r="AJ81" s="76"/>
      <c r="AK81" s="83"/>
      <c r="AL81" s="79"/>
    </row>
    <row r="82" spans="1:38" x14ac:dyDescent="0.2">
      <c r="A82" s="6"/>
      <c r="B82" s="144" t="s">
        <v>46</v>
      </c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19">
        <f>Y76*Z76+Y77*Z77+Y78*Z78+Y79*Z79+Y80*Z80+Y81*Z81</f>
        <v>0</v>
      </c>
      <c r="AA82" s="120"/>
      <c r="AB82" s="121"/>
      <c r="AC82" s="78">
        <f>SUM(AC76:AC81)</f>
        <v>0</v>
      </c>
      <c r="AD82" s="84"/>
      <c r="AE82" s="79"/>
      <c r="AK82" s="83"/>
      <c r="AL82" s="79"/>
    </row>
    <row r="83" spans="1:38" x14ac:dyDescent="0.2">
      <c r="A83" s="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1"/>
      <c r="Z83" s="82"/>
      <c r="AA83" s="82"/>
      <c r="AB83" s="82"/>
      <c r="AC83" s="82"/>
      <c r="AD83" s="84"/>
      <c r="AE83" s="79"/>
      <c r="AK83" s="83"/>
      <c r="AL83" s="79"/>
    </row>
    <row r="84" spans="1:38" x14ac:dyDescent="0.2">
      <c r="A84" s="6"/>
      <c r="B84" s="161" t="s">
        <v>72</v>
      </c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69" t="s">
        <v>36</v>
      </c>
      <c r="Z84" s="122">
        <v>2024</v>
      </c>
      <c r="AA84" s="123"/>
      <c r="AB84" s="124"/>
      <c r="AC84" s="69" t="s">
        <v>37</v>
      </c>
      <c r="AD84" s="84"/>
      <c r="AE84" s="79"/>
      <c r="AF84" s="70" t="s">
        <v>72</v>
      </c>
      <c r="AG84" s="16">
        <v>2018</v>
      </c>
      <c r="AH84" s="16">
        <v>2019</v>
      </c>
      <c r="AI84" s="16">
        <v>2020</v>
      </c>
      <c r="AJ84" s="16" t="s">
        <v>4</v>
      </c>
      <c r="AK84" s="83"/>
      <c r="AL84" s="79"/>
    </row>
    <row r="85" spans="1:38" x14ac:dyDescent="0.2">
      <c r="A85" s="6"/>
      <c r="B85" s="141" t="s">
        <v>73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3"/>
      <c r="Y85" s="71">
        <v>30</v>
      </c>
      <c r="Z85" s="116">
        <v>0</v>
      </c>
      <c r="AA85" s="117"/>
      <c r="AB85" s="118"/>
      <c r="AC85" s="72">
        <f t="shared" ref="AC85:AC97" si="16">Y85*Z85</f>
        <v>0</v>
      </c>
      <c r="AD85" s="84"/>
      <c r="AE85" s="79"/>
      <c r="AF85" s="16" t="str">
        <f>B85</f>
        <v>Curso ministrado, palestra ou participação em conferência, mesa redonda em evento científico internacional</v>
      </c>
      <c r="AG85" s="75">
        <f>Z85</f>
        <v>0</v>
      </c>
      <c r="AH85" s="75">
        <f>AA85</f>
        <v>0</v>
      </c>
      <c r="AI85" s="75">
        <f>AB85</f>
        <v>0</v>
      </c>
      <c r="AJ85" s="76" t="e">
        <f t="shared" ref="AJ85:AJ97" si="17">AC85/$AC$98</f>
        <v>#DIV/0!</v>
      </c>
      <c r="AK85" s="83"/>
      <c r="AL85" s="79"/>
    </row>
    <row r="86" spans="1:38" x14ac:dyDescent="0.2">
      <c r="A86" s="6"/>
      <c r="B86" s="141" t="s">
        <v>74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3"/>
      <c r="Y86" s="71">
        <v>20</v>
      </c>
      <c r="Z86" s="116">
        <v>0</v>
      </c>
      <c r="AA86" s="117"/>
      <c r="AB86" s="118"/>
      <c r="AC86" s="72">
        <f t="shared" si="16"/>
        <v>0</v>
      </c>
      <c r="AD86" s="8"/>
      <c r="AE86" s="79"/>
      <c r="AF86" s="16" t="str">
        <f t="shared" ref="AF86:AF97" si="18">B86</f>
        <v>Curso ministrado, palestra ou participação em conferência, mesa redonda em evento científico nacional</v>
      </c>
      <c r="AG86" s="75">
        <f t="shared" ref="AG86:AI97" si="19">Z86</f>
        <v>0</v>
      </c>
      <c r="AH86" s="75">
        <f t="shared" si="19"/>
        <v>0</v>
      </c>
      <c r="AI86" s="75">
        <f t="shared" si="19"/>
        <v>0</v>
      </c>
      <c r="AJ86" s="76" t="e">
        <f t="shared" si="17"/>
        <v>#DIV/0!</v>
      </c>
      <c r="AK86" s="83"/>
      <c r="AL86" s="79"/>
    </row>
    <row r="87" spans="1:38" x14ac:dyDescent="0.2">
      <c r="A87" s="6"/>
      <c r="B87" s="141" t="s">
        <v>75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3"/>
      <c r="Y87" s="71">
        <v>10</v>
      </c>
      <c r="Z87" s="116">
        <v>0</v>
      </c>
      <c r="AA87" s="117"/>
      <c r="AB87" s="118"/>
      <c r="AC87" s="72">
        <f t="shared" si="16"/>
        <v>0</v>
      </c>
      <c r="AD87" s="8"/>
      <c r="AE87" s="79"/>
      <c r="AF87" s="16" t="str">
        <f t="shared" si="18"/>
        <v>Curso ministrado, palestra ou participação em conferência, mesa redonda em evento científico regional ou local</v>
      </c>
      <c r="AG87" s="75">
        <f t="shared" si="19"/>
        <v>0</v>
      </c>
      <c r="AH87" s="75">
        <f t="shared" si="19"/>
        <v>0</v>
      </c>
      <c r="AI87" s="75">
        <f t="shared" si="19"/>
        <v>0</v>
      </c>
      <c r="AJ87" s="76" t="e">
        <f t="shared" si="17"/>
        <v>#DIV/0!</v>
      </c>
      <c r="AK87" s="83"/>
      <c r="AL87" s="79"/>
    </row>
    <row r="88" spans="1:38" x14ac:dyDescent="0.2">
      <c r="A88" s="6"/>
      <c r="B88" s="141" t="s">
        <v>76</v>
      </c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3"/>
      <c r="Y88" s="71">
        <v>30</v>
      </c>
      <c r="Z88" s="116">
        <v>0</v>
      </c>
      <c r="AA88" s="117"/>
      <c r="AB88" s="118"/>
      <c r="AC88" s="72">
        <f t="shared" si="16"/>
        <v>0</v>
      </c>
      <c r="AD88" s="84"/>
      <c r="AE88" s="79"/>
      <c r="AF88" s="16" t="str">
        <f t="shared" si="18"/>
        <v>Membro avaliador (parecerista) de artigos científicos e/ou técnicos para periódicos indexados (máximo 10 por ano)</v>
      </c>
      <c r="AG88" s="75">
        <f t="shared" si="19"/>
        <v>0</v>
      </c>
      <c r="AH88" s="75">
        <f t="shared" si="19"/>
        <v>0</v>
      </c>
      <c r="AI88" s="75">
        <f t="shared" si="19"/>
        <v>0</v>
      </c>
      <c r="AJ88" s="76" t="e">
        <f t="shared" si="17"/>
        <v>#DIV/0!</v>
      </c>
      <c r="AK88" s="83"/>
      <c r="AL88" s="79"/>
    </row>
    <row r="89" spans="1:38" x14ac:dyDescent="0.2">
      <c r="A89" s="6"/>
      <c r="B89" s="141" t="s">
        <v>77</v>
      </c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3"/>
      <c r="Y89" s="71">
        <v>20</v>
      </c>
      <c r="Z89" s="116">
        <v>0</v>
      </c>
      <c r="AA89" s="117"/>
      <c r="AB89" s="118"/>
      <c r="AC89" s="72">
        <f t="shared" si="16"/>
        <v>0</v>
      </c>
      <c r="AD89" s="84"/>
      <c r="AE89" s="79"/>
      <c r="AF89" s="16" t="str">
        <f t="shared" si="18"/>
        <v>Membro avaliador (parecerista) de agências de fomento à projetos de pesquisa, desenvolvimento tecnológico e inovação (máximo 05 por ano)</v>
      </c>
      <c r="AG89" s="75">
        <f t="shared" si="19"/>
        <v>0</v>
      </c>
      <c r="AH89" s="75">
        <f t="shared" si="19"/>
        <v>0</v>
      </c>
      <c r="AI89" s="75">
        <f t="shared" si="19"/>
        <v>0</v>
      </c>
      <c r="AJ89" s="76" t="e">
        <f t="shared" si="17"/>
        <v>#DIV/0!</v>
      </c>
      <c r="AK89" s="83"/>
      <c r="AL89" s="79"/>
    </row>
    <row r="90" spans="1:38" x14ac:dyDescent="0.2">
      <c r="A90" s="6"/>
      <c r="B90" s="141" t="s">
        <v>78</v>
      </c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3"/>
      <c r="Y90" s="71">
        <v>15</v>
      </c>
      <c r="Z90" s="116">
        <v>0</v>
      </c>
      <c r="AA90" s="117"/>
      <c r="AB90" s="118"/>
      <c r="AC90" s="72">
        <f t="shared" si="16"/>
        <v>0</v>
      </c>
      <c r="AD90" s="8"/>
      <c r="AE90" s="79"/>
      <c r="AF90" s="16" t="str">
        <f t="shared" si="18"/>
        <v>Atuação como Editor Chefe ou associado de periódico científico internacional, com classificação QUALIS</v>
      </c>
      <c r="AG90" s="75">
        <f t="shared" si="19"/>
        <v>0</v>
      </c>
      <c r="AH90" s="75">
        <f t="shared" si="19"/>
        <v>0</v>
      </c>
      <c r="AI90" s="75">
        <f t="shared" si="19"/>
        <v>0</v>
      </c>
      <c r="AJ90" s="76" t="e">
        <f t="shared" si="17"/>
        <v>#DIV/0!</v>
      </c>
      <c r="AK90" s="83"/>
      <c r="AL90" s="79"/>
    </row>
    <row r="91" spans="1:38" x14ac:dyDescent="0.2">
      <c r="A91" s="6"/>
      <c r="B91" s="141" t="s">
        <v>79</v>
      </c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3"/>
      <c r="Y91" s="71">
        <v>10</v>
      </c>
      <c r="Z91" s="116">
        <v>0</v>
      </c>
      <c r="AA91" s="117"/>
      <c r="AB91" s="118"/>
      <c r="AC91" s="72">
        <f t="shared" si="16"/>
        <v>0</v>
      </c>
      <c r="AD91" s="8"/>
      <c r="AE91" s="79"/>
      <c r="AF91" s="16" t="str">
        <f t="shared" si="18"/>
        <v>Atuação como Editor Chefe ou associado de periódico científico nacional indexada, com classificação QUALIS</v>
      </c>
      <c r="AG91" s="75">
        <f t="shared" si="19"/>
        <v>0</v>
      </c>
      <c r="AH91" s="75">
        <f t="shared" si="19"/>
        <v>0</v>
      </c>
      <c r="AI91" s="75">
        <f t="shared" si="19"/>
        <v>0</v>
      </c>
      <c r="AJ91" s="76" t="e">
        <f t="shared" si="17"/>
        <v>#DIV/0!</v>
      </c>
      <c r="AK91" s="83"/>
      <c r="AL91" s="79"/>
    </row>
    <row r="92" spans="1:38" x14ac:dyDescent="0.2">
      <c r="A92" s="6"/>
      <c r="B92" s="141" t="s">
        <v>80</v>
      </c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3"/>
      <c r="Y92" s="71">
        <v>8</v>
      </c>
      <c r="Z92" s="116">
        <v>0</v>
      </c>
      <c r="AA92" s="117"/>
      <c r="AB92" s="118"/>
      <c r="AC92" s="72">
        <f>Y92*Z92</f>
        <v>0</v>
      </c>
      <c r="AD92" s="8"/>
      <c r="AE92" s="79"/>
      <c r="AF92" s="16" t="str">
        <f t="shared" si="18"/>
        <v>Membro de Corpo Editorial de periódico científico internacional, com classificação QUALIS</v>
      </c>
      <c r="AG92" s="75">
        <f t="shared" si="19"/>
        <v>0</v>
      </c>
      <c r="AH92" s="75">
        <f t="shared" si="19"/>
        <v>0</v>
      </c>
      <c r="AI92" s="75">
        <f t="shared" si="19"/>
        <v>0</v>
      </c>
      <c r="AJ92" s="76" t="e">
        <f t="shared" si="17"/>
        <v>#DIV/0!</v>
      </c>
      <c r="AK92" s="83"/>
      <c r="AL92" s="79"/>
    </row>
    <row r="93" spans="1:38" x14ac:dyDescent="0.2">
      <c r="A93" s="6"/>
      <c r="B93" s="141" t="s">
        <v>81</v>
      </c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3"/>
      <c r="Y93" s="71">
        <v>5</v>
      </c>
      <c r="Z93" s="116">
        <v>0</v>
      </c>
      <c r="AA93" s="117"/>
      <c r="AB93" s="118"/>
      <c r="AC93" s="72">
        <f t="shared" si="16"/>
        <v>0</v>
      </c>
      <c r="AD93" s="8"/>
      <c r="AE93" s="79"/>
      <c r="AF93" s="16" t="str">
        <f t="shared" si="18"/>
        <v>Membro de Corpo Editorial de periódico científico nacional indexada, com classificação QUALIS</v>
      </c>
      <c r="AG93" s="75">
        <f t="shared" si="19"/>
        <v>0</v>
      </c>
      <c r="AH93" s="75">
        <f t="shared" si="19"/>
        <v>0</v>
      </c>
      <c r="AI93" s="75">
        <f t="shared" si="19"/>
        <v>0</v>
      </c>
      <c r="AJ93" s="76" t="e">
        <f t="shared" si="17"/>
        <v>#DIV/0!</v>
      </c>
      <c r="AK93" s="83"/>
      <c r="AL93" s="79"/>
    </row>
    <row r="94" spans="1:38" x14ac:dyDescent="0.2">
      <c r="A94" s="6"/>
      <c r="B94" s="141" t="s">
        <v>82</v>
      </c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3"/>
      <c r="Y94" s="71">
        <v>4</v>
      </c>
      <c r="Z94" s="116">
        <v>0</v>
      </c>
      <c r="AA94" s="117"/>
      <c r="AB94" s="118"/>
      <c r="AC94" s="72">
        <f t="shared" si="16"/>
        <v>0</v>
      </c>
      <c r="AD94" s="8"/>
      <c r="AE94" s="79"/>
      <c r="AF94" s="16" t="str">
        <f t="shared" si="18"/>
        <v>Publicação de textos em jornais de notícias e/ou revistas</v>
      </c>
      <c r="AG94" s="75">
        <f t="shared" si="19"/>
        <v>0</v>
      </c>
      <c r="AH94" s="75">
        <f t="shared" si="19"/>
        <v>0</v>
      </c>
      <c r="AI94" s="75">
        <f t="shared" si="19"/>
        <v>0</v>
      </c>
      <c r="AJ94" s="76" t="e">
        <f t="shared" si="17"/>
        <v>#DIV/0!</v>
      </c>
      <c r="AK94" s="83"/>
      <c r="AL94" s="79"/>
    </row>
    <row r="95" spans="1:38" x14ac:dyDescent="0.2">
      <c r="A95" s="6"/>
      <c r="B95" s="141" t="s">
        <v>83</v>
      </c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3"/>
      <c r="Y95" s="71">
        <v>15</v>
      </c>
      <c r="Z95" s="116">
        <v>0</v>
      </c>
      <c r="AA95" s="117"/>
      <c r="AB95" s="118"/>
      <c r="AC95" s="72">
        <f t="shared" si="16"/>
        <v>0</v>
      </c>
      <c r="AD95" s="8"/>
      <c r="AE95" s="79"/>
      <c r="AF95" s="16" t="str">
        <f t="shared" si="18"/>
        <v>Desenvolvimento de material didático e/ou instrucional, com registro e ISBN</v>
      </c>
      <c r="AG95" s="75">
        <f t="shared" si="19"/>
        <v>0</v>
      </c>
      <c r="AH95" s="75">
        <f t="shared" si="19"/>
        <v>0</v>
      </c>
      <c r="AI95" s="75">
        <f t="shared" si="19"/>
        <v>0</v>
      </c>
      <c r="AJ95" s="76" t="e">
        <f t="shared" si="17"/>
        <v>#DIV/0!</v>
      </c>
      <c r="AK95" s="83"/>
      <c r="AL95" s="79"/>
    </row>
    <row r="96" spans="1:38" x14ac:dyDescent="0.2">
      <c r="A96" s="6"/>
      <c r="B96" s="141" t="s">
        <v>84</v>
      </c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3"/>
      <c r="Y96" s="71">
        <v>15</v>
      </c>
      <c r="Z96" s="116">
        <v>0</v>
      </c>
      <c r="AA96" s="117"/>
      <c r="AB96" s="118"/>
      <c r="AC96" s="72">
        <f t="shared" si="16"/>
        <v>0</v>
      </c>
      <c r="AD96" s="8"/>
      <c r="AE96" s="79"/>
      <c r="AF96" s="16" t="str">
        <f t="shared" si="18"/>
        <v>Desenvolvimento de aplicativo/sistema/software/programa com registro de órgão específico</v>
      </c>
      <c r="AG96" s="75">
        <f t="shared" si="19"/>
        <v>0</v>
      </c>
      <c r="AH96" s="75">
        <f t="shared" si="19"/>
        <v>0</v>
      </c>
      <c r="AI96" s="75">
        <f t="shared" si="19"/>
        <v>0</v>
      </c>
      <c r="AJ96" s="76" t="e">
        <f t="shared" si="17"/>
        <v>#DIV/0!</v>
      </c>
      <c r="AK96" s="83"/>
      <c r="AL96" s="79"/>
    </row>
    <row r="97" spans="1:58" x14ac:dyDescent="0.2">
      <c r="A97" s="6"/>
      <c r="B97" s="154" t="s">
        <v>85</v>
      </c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71">
        <v>5</v>
      </c>
      <c r="Z97" s="116">
        <v>0</v>
      </c>
      <c r="AA97" s="117"/>
      <c r="AB97" s="118"/>
      <c r="AC97" s="72">
        <f t="shared" si="16"/>
        <v>0</v>
      </c>
      <c r="AD97" s="8"/>
      <c r="AE97" s="79"/>
      <c r="AF97" s="16" t="str">
        <f t="shared" si="18"/>
        <v xml:space="preserve">Organização de eventos técnico-científico (máximo 04 por ano) </v>
      </c>
      <c r="AG97" s="75">
        <f t="shared" si="19"/>
        <v>0</v>
      </c>
      <c r="AH97" s="75">
        <f t="shared" si="19"/>
        <v>0</v>
      </c>
      <c r="AI97" s="75">
        <f t="shared" si="19"/>
        <v>0</v>
      </c>
      <c r="AJ97" s="76" t="e">
        <f t="shared" si="17"/>
        <v>#DIV/0!</v>
      </c>
      <c r="AK97" s="83"/>
      <c r="AL97" s="79"/>
    </row>
    <row r="98" spans="1:58" x14ac:dyDescent="0.2">
      <c r="A98" s="6"/>
      <c r="B98" s="144" t="s">
        <v>46</v>
      </c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19">
        <f>Y85*Z85+Y86*Z86+Y87*Z87+Y88*Z88+Y89*Z89+Y90*Z90+Y91*Z91+Y92*Z92+Y93*Z93+Y94*Z94+Y95*Z95+Y96*Z96+Y97*Z97</f>
        <v>0</v>
      </c>
      <c r="AA98" s="120"/>
      <c r="AB98" s="121"/>
      <c r="AC98" s="78">
        <f>SUM(AC85:AC97)</f>
        <v>0</v>
      </c>
      <c r="AD98" s="8"/>
      <c r="AE98" s="79"/>
      <c r="AK98" s="83"/>
      <c r="AL98" s="79"/>
    </row>
    <row r="99" spans="1:58" x14ac:dyDescent="0.2">
      <c r="A99" s="6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Z99" s="82"/>
      <c r="AA99" s="82"/>
      <c r="AB99" s="82"/>
      <c r="AC99" s="82"/>
      <c r="AD99" s="8"/>
      <c r="AE99" s="79"/>
      <c r="AK99" s="83"/>
      <c r="AL99" s="79"/>
    </row>
    <row r="100" spans="1:58" ht="15" customHeight="1" x14ac:dyDescent="0.2">
      <c r="A100" s="6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1"/>
      <c r="Z100" s="82"/>
      <c r="AA100" s="82"/>
      <c r="AB100" s="82"/>
      <c r="AC100" s="82"/>
      <c r="AD100" s="87"/>
      <c r="AE100" s="79"/>
    </row>
    <row r="101" spans="1:58" ht="15" customHeight="1" x14ac:dyDescent="0.2">
      <c r="A101" s="6"/>
      <c r="B101" s="150" t="s">
        <v>86</v>
      </c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69" t="s">
        <v>36</v>
      </c>
      <c r="Z101" s="122">
        <v>2024</v>
      </c>
      <c r="AA101" s="123"/>
      <c r="AB101" s="124"/>
      <c r="AC101" s="69" t="s">
        <v>37</v>
      </c>
      <c r="AD101" s="87"/>
      <c r="AE101" s="79"/>
      <c r="AF101" s="70" t="s">
        <v>87</v>
      </c>
      <c r="AG101" s="16">
        <v>2018</v>
      </c>
      <c r="AH101" s="16">
        <v>2019</v>
      </c>
      <c r="AI101" s="16">
        <v>2020</v>
      </c>
      <c r="AJ101" s="16" t="s">
        <v>4</v>
      </c>
      <c r="AK101" s="83"/>
      <c r="AL101" s="79"/>
    </row>
    <row r="102" spans="1:58" ht="30" customHeight="1" x14ac:dyDescent="0.2">
      <c r="A102" s="6"/>
      <c r="B102" s="145" t="s">
        <v>88</v>
      </c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7"/>
      <c r="Y102" s="71">
        <v>60</v>
      </c>
      <c r="Z102" s="116">
        <v>0</v>
      </c>
      <c r="AA102" s="117"/>
      <c r="AB102" s="118"/>
      <c r="AC102" s="72">
        <f>(Y102*Z102)+(Y102*AA102)+(Y102*AB102)</f>
        <v>0</v>
      </c>
      <c r="AD102" s="87"/>
      <c r="AE102" s="79"/>
      <c r="AF102" s="16" t="str">
        <f>B102</f>
        <v>Coordenação de projetos de pesquisa e/ou desenvolvimento tecnológico e de inovação financiados por agências de fomento (FAPESP, CNPq, CAPES, BNDES, FINEP, FEHIDRO, FUNDECITROS, entre outros) ou pela iniciativa privada</v>
      </c>
      <c r="AG102" s="75">
        <f>Z102</f>
        <v>0</v>
      </c>
      <c r="AH102" s="75">
        <f>AA102</f>
        <v>0</v>
      </c>
      <c r="AI102" s="75">
        <f>AB102</f>
        <v>0</v>
      </c>
      <c r="AJ102" s="76" t="e">
        <f>AC102/$AC$106</f>
        <v>#DIV/0!</v>
      </c>
      <c r="AK102" s="83"/>
      <c r="AL102" s="79"/>
    </row>
    <row r="103" spans="1:58" s="95" customFormat="1" ht="30" customHeight="1" x14ac:dyDescent="0.2">
      <c r="A103" s="89"/>
      <c r="B103" s="145" t="s">
        <v>89</v>
      </c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7"/>
      <c r="Y103" s="90">
        <v>40</v>
      </c>
      <c r="Z103" s="116">
        <v>0</v>
      </c>
      <c r="AA103" s="117"/>
      <c r="AB103" s="118"/>
      <c r="AC103" s="72">
        <f t="shared" ref="AC103:AC105" si="20">(Y103*Z103)+(Y103*AA103)+(Y103*AB103)</f>
        <v>0</v>
      </c>
      <c r="AD103" s="91"/>
      <c r="AE103" s="92"/>
      <c r="AF103" s="16" t="str">
        <f t="shared" ref="AF103:AF105" si="21">B103</f>
        <v>Integrante de projetos de pesquisa e/ou desenvolvimento tecnológico e de inovação financiados por agências de fomento (FAPESP, CNPq, CAPES, BNDES, FINEP, FEHIDRO, FUNDECITROS, entre outros) ou pela iniciativa privada</v>
      </c>
      <c r="AG103" s="75">
        <f t="shared" ref="AG103:AI105" si="22">Z103</f>
        <v>0</v>
      </c>
      <c r="AH103" s="75">
        <f t="shared" si="22"/>
        <v>0</v>
      </c>
      <c r="AI103" s="75">
        <f t="shared" si="22"/>
        <v>0</v>
      </c>
      <c r="AJ103" s="76" t="e">
        <f t="shared" ref="AJ103:AJ105" si="23">AC103/$AC$106</f>
        <v>#DIV/0!</v>
      </c>
      <c r="AK103" s="83"/>
      <c r="AL103" s="79"/>
      <c r="AM103" s="93"/>
      <c r="AN103" s="94"/>
      <c r="AO103" s="94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</row>
    <row r="104" spans="1:58" x14ac:dyDescent="0.2">
      <c r="A104" s="6"/>
      <c r="B104" s="155" t="s">
        <v>90</v>
      </c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7"/>
      <c r="Y104" s="77">
        <v>30</v>
      </c>
      <c r="Z104" s="116">
        <v>0</v>
      </c>
      <c r="AA104" s="117"/>
      <c r="AB104" s="118"/>
      <c r="AC104" s="72">
        <f t="shared" si="20"/>
        <v>0</v>
      </c>
      <c r="AD104" s="87"/>
      <c r="AE104" s="79"/>
      <c r="AF104" s="16" t="str">
        <f t="shared" si="21"/>
        <v>Coordenação de Programa de extensão (máximo 04 por ano)</v>
      </c>
      <c r="AG104" s="75">
        <f t="shared" si="22"/>
        <v>0</v>
      </c>
      <c r="AH104" s="75">
        <f t="shared" si="22"/>
        <v>0</v>
      </c>
      <c r="AI104" s="75">
        <f t="shared" si="22"/>
        <v>0</v>
      </c>
      <c r="AJ104" s="76" t="e">
        <f t="shared" si="23"/>
        <v>#DIV/0!</v>
      </c>
      <c r="AK104" s="83"/>
      <c r="AL104" s="79"/>
    </row>
    <row r="105" spans="1:58" x14ac:dyDescent="0.2">
      <c r="A105" s="6"/>
      <c r="B105" s="154" t="s">
        <v>91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71">
        <v>15</v>
      </c>
      <c r="Z105" s="116">
        <v>0</v>
      </c>
      <c r="AA105" s="117"/>
      <c r="AB105" s="118"/>
      <c r="AC105" s="72">
        <f t="shared" si="20"/>
        <v>0</v>
      </c>
      <c r="AD105" s="87"/>
      <c r="AE105" s="79"/>
      <c r="AF105" s="16" t="str">
        <f t="shared" si="21"/>
        <v>Coordenação de Projeto de extensão (máximo 04 por ano)</v>
      </c>
      <c r="AG105" s="75">
        <f t="shared" si="22"/>
        <v>0</v>
      </c>
      <c r="AH105" s="75">
        <f t="shared" si="22"/>
        <v>0</v>
      </c>
      <c r="AI105" s="75">
        <f t="shared" si="22"/>
        <v>0</v>
      </c>
      <c r="AJ105" s="76" t="e">
        <f t="shared" si="23"/>
        <v>#DIV/0!</v>
      </c>
      <c r="AK105" s="96"/>
      <c r="AL105" s="92"/>
    </row>
    <row r="106" spans="1:58" x14ac:dyDescent="0.2">
      <c r="A106" s="6"/>
      <c r="B106" s="144" t="s">
        <v>46</v>
      </c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19">
        <f>Y102*Z102+Y103*Z103+Y104*Z104+Y105*Z105</f>
        <v>0</v>
      </c>
      <c r="AA106" s="120"/>
      <c r="AB106" s="121"/>
      <c r="AC106" s="78">
        <f>SUM(AC102:AC105)</f>
        <v>0</v>
      </c>
      <c r="AD106" s="87"/>
      <c r="AE106" s="79"/>
      <c r="AK106" s="83"/>
      <c r="AL106" s="79"/>
    </row>
    <row r="107" spans="1:58" x14ac:dyDescent="0.2">
      <c r="A107" s="6"/>
      <c r="B107" s="148" t="s">
        <v>92</v>
      </c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82"/>
      <c r="AD107" s="87"/>
      <c r="AE107" s="79"/>
      <c r="AK107" s="83"/>
      <c r="AL107" s="79"/>
    </row>
    <row r="108" spans="1:58" x14ac:dyDescent="0.2">
      <c r="A108" s="6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81"/>
      <c r="Z108" s="82"/>
      <c r="AA108" s="82"/>
      <c r="AB108" s="82"/>
      <c r="AC108" s="82"/>
      <c r="AD108" s="87"/>
      <c r="AE108" s="79"/>
      <c r="AK108" s="83"/>
      <c r="AL108" s="79"/>
    </row>
    <row r="109" spans="1:58" x14ac:dyDescent="0.2">
      <c r="A109" s="6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2"/>
      <c r="Z109" s="82"/>
      <c r="AA109" s="82"/>
      <c r="AB109" s="82"/>
      <c r="AC109" s="82"/>
      <c r="AD109" s="97"/>
      <c r="AE109" s="79"/>
      <c r="AK109" s="83"/>
      <c r="AL109" s="79"/>
    </row>
    <row r="110" spans="1:58" x14ac:dyDescent="0.2">
      <c r="A110" s="6"/>
      <c r="B110" s="151" t="s">
        <v>116</v>
      </c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3"/>
      <c r="Y110" s="98" t="s">
        <v>36</v>
      </c>
      <c r="Z110" s="122">
        <v>2024</v>
      </c>
      <c r="AA110" s="123"/>
      <c r="AB110" s="124"/>
      <c r="AC110" s="98" t="s">
        <v>37</v>
      </c>
      <c r="AD110" s="8"/>
      <c r="AE110" s="79"/>
      <c r="AF110" s="70" t="s">
        <v>93</v>
      </c>
      <c r="AG110" s="16">
        <v>2018</v>
      </c>
      <c r="AH110" s="16">
        <v>2019</v>
      </c>
      <c r="AI110" s="16">
        <v>2020</v>
      </c>
      <c r="AJ110" s="16" t="s">
        <v>4</v>
      </c>
      <c r="AK110" s="83"/>
      <c r="AL110" s="79"/>
    </row>
    <row r="111" spans="1:58" x14ac:dyDescent="0.2">
      <c r="A111" s="6"/>
      <c r="B111" s="141" t="s">
        <v>94</v>
      </c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3"/>
      <c r="Y111" s="71">
        <v>20</v>
      </c>
      <c r="Z111" s="116">
        <v>0</v>
      </c>
      <c r="AA111" s="117"/>
      <c r="AB111" s="118"/>
      <c r="AC111" s="72">
        <f>(Y111*Z111)+(Y111*AA111)+(Y111*AB111)</f>
        <v>0</v>
      </c>
      <c r="AD111" s="8"/>
      <c r="AE111" s="79"/>
      <c r="AF111" s="16" t="str">
        <f>B111</f>
        <v>Orientação de Tese de doutorado concluída</v>
      </c>
      <c r="AG111" s="75">
        <f>Z111</f>
        <v>0</v>
      </c>
      <c r="AH111" s="75">
        <f>AA111</f>
        <v>0</v>
      </c>
      <c r="AI111" s="75">
        <f>AB111</f>
        <v>0</v>
      </c>
      <c r="AJ111" s="76" t="e">
        <f>AC111/$AC$123</f>
        <v>#DIV/0!</v>
      </c>
      <c r="AK111" s="83"/>
      <c r="AL111" s="79"/>
    </row>
    <row r="112" spans="1:58" x14ac:dyDescent="0.2">
      <c r="A112" s="6"/>
      <c r="B112" s="141" t="s">
        <v>95</v>
      </c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3"/>
      <c r="Y112" s="71">
        <v>15</v>
      </c>
      <c r="Z112" s="116">
        <v>0</v>
      </c>
      <c r="AA112" s="117"/>
      <c r="AB112" s="118"/>
      <c r="AC112" s="72">
        <f t="shared" ref="AC112:AC122" si="24">(Y112*Z112)+(Y112*AA112)+(Y112*AB112)</f>
        <v>0</v>
      </c>
      <c r="AD112" s="8"/>
      <c r="AE112" s="79"/>
      <c r="AF112" s="16" t="str">
        <f t="shared" ref="AF112:AF122" si="25">B112</f>
        <v>Orientação de Dissertação de mestrado concluída</v>
      </c>
      <c r="AG112" s="75">
        <f t="shared" ref="AG112:AI122" si="26">Z112</f>
        <v>0</v>
      </c>
      <c r="AH112" s="75">
        <f t="shared" si="26"/>
        <v>0</v>
      </c>
      <c r="AI112" s="75">
        <f t="shared" si="26"/>
        <v>0</v>
      </c>
      <c r="AJ112" s="76" t="e">
        <f t="shared" ref="AJ112:AJ121" si="27">AC112/$AC$123</f>
        <v>#DIV/0!</v>
      </c>
      <c r="AK112" s="83"/>
      <c r="AL112" s="79"/>
    </row>
    <row r="113" spans="1:58" x14ac:dyDescent="0.2">
      <c r="A113" s="6"/>
      <c r="B113" s="141" t="s">
        <v>96</v>
      </c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3"/>
      <c r="Y113" s="71">
        <v>10</v>
      </c>
      <c r="Z113" s="116">
        <v>0</v>
      </c>
      <c r="AA113" s="117"/>
      <c r="AB113" s="118"/>
      <c r="AC113" s="72">
        <f t="shared" si="24"/>
        <v>0</v>
      </c>
      <c r="AD113" s="8"/>
      <c r="AE113" s="79"/>
      <c r="AF113" s="16" t="str">
        <f t="shared" si="25"/>
        <v>Co-orientação de Tese de doutorado concluída</v>
      </c>
      <c r="AG113" s="75">
        <f t="shared" si="26"/>
        <v>0</v>
      </c>
      <c r="AH113" s="75">
        <f t="shared" si="26"/>
        <v>0</v>
      </c>
      <c r="AI113" s="75">
        <f t="shared" si="26"/>
        <v>0</v>
      </c>
      <c r="AJ113" s="76" t="e">
        <f t="shared" si="27"/>
        <v>#DIV/0!</v>
      </c>
      <c r="AK113" s="83"/>
      <c r="AL113" s="79"/>
    </row>
    <row r="114" spans="1:58" x14ac:dyDescent="0.2">
      <c r="A114" s="6"/>
      <c r="B114" s="141" t="s">
        <v>97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3"/>
      <c r="Y114" s="71">
        <v>8</v>
      </c>
      <c r="Z114" s="116">
        <v>0</v>
      </c>
      <c r="AA114" s="117"/>
      <c r="AB114" s="118"/>
      <c r="AC114" s="72">
        <f t="shared" si="24"/>
        <v>0</v>
      </c>
      <c r="AD114" s="8"/>
      <c r="AE114" s="79"/>
      <c r="AF114" s="16" t="str">
        <f t="shared" si="25"/>
        <v>Co-orientação de Dissertação de mestrado concluída</v>
      </c>
      <c r="AG114" s="75">
        <f t="shared" si="26"/>
        <v>0</v>
      </c>
      <c r="AH114" s="75">
        <f t="shared" si="26"/>
        <v>0</v>
      </c>
      <c r="AI114" s="75">
        <f t="shared" si="26"/>
        <v>0</v>
      </c>
      <c r="AJ114" s="76" t="e">
        <f t="shared" si="27"/>
        <v>#DIV/0!</v>
      </c>
      <c r="AK114" s="83"/>
      <c r="AL114" s="79"/>
    </row>
    <row r="115" spans="1:58" s="101" customFormat="1" x14ac:dyDescent="0.2">
      <c r="A115" s="99"/>
      <c r="B115" s="141" t="s">
        <v>98</v>
      </c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3"/>
      <c r="Y115" s="71">
        <v>6</v>
      </c>
      <c r="Z115" s="116">
        <v>0</v>
      </c>
      <c r="AA115" s="117"/>
      <c r="AB115" s="118"/>
      <c r="AC115" s="72">
        <f t="shared" si="24"/>
        <v>0</v>
      </c>
      <c r="AD115" s="100"/>
      <c r="AE115" s="79"/>
      <c r="AF115" s="16" t="str">
        <f t="shared" si="25"/>
        <v>Orientação de TCC/Monografia de especialização lato sensu concluída (máximo 04 por ano)</v>
      </c>
      <c r="AG115" s="75">
        <f t="shared" si="26"/>
        <v>0</v>
      </c>
      <c r="AH115" s="75">
        <f t="shared" si="26"/>
        <v>0</v>
      </c>
      <c r="AI115" s="75">
        <f t="shared" si="26"/>
        <v>0</v>
      </c>
      <c r="AJ115" s="76" t="e">
        <f t="shared" si="27"/>
        <v>#DIV/0!</v>
      </c>
      <c r="AK115" s="83"/>
      <c r="AL115" s="79"/>
      <c r="AM115" s="4"/>
      <c r="AN115" s="5"/>
      <c r="AO115" s="5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s="101" customFormat="1" x14ac:dyDescent="0.2">
      <c r="A116" s="99"/>
      <c r="B116" s="141" t="s">
        <v>99</v>
      </c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3"/>
      <c r="Y116" s="71">
        <v>5</v>
      </c>
      <c r="Z116" s="116">
        <v>0</v>
      </c>
      <c r="AA116" s="117"/>
      <c r="AB116" s="118"/>
      <c r="AC116" s="72">
        <f t="shared" si="24"/>
        <v>0</v>
      </c>
      <c r="AD116" s="100"/>
      <c r="AE116" s="79"/>
      <c r="AF116" s="16" t="str">
        <f t="shared" si="25"/>
        <v>Co-orientação de TCC/Monografia de especialização lato sensu concluída (máximo 04 por ano)</v>
      </c>
      <c r="AG116" s="75">
        <f t="shared" si="26"/>
        <v>0</v>
      </c>
      <c r="AH116" s="75">
        <f t="shared" si="26"/>
        <v>0</v>
      </c>
      <c r="AI116" s="75">
        <f t="shared" si="26"/>
        <v>0</v>
      </c>
      <c r="AJ116" s="76" t="e">
        <f t="shared" si="27"/>
        <v>#DIV/0!</v>
      </c>
      <c r="AK116" s="83"/>
      <c r="AL116" s="79"/>
      <c r="AM116" s="4"/>
      <c r="AN116" s="5"/>
      <c r="AO116" s="5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15" customHeight="1" x14ac:dyDescent="0.2">
      <c r="A117" s="6"/>
      <c r="B117" s="145" t="s">
        <v>100</v>
      </c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7"/>
      <c r="Y117" s="71">
        <v>6</v>
      </c>
      <c r="Z117" s="116">
        <v>0</v>
      </c>
      <c r="AA117" s="117"/>
      <c r="AB117" s="118"/>
      <c r="AC117" s="72">
        <f t="shared" si="24"/>
        <v>0</v>
      </c>
      <c r="AD117" s="8"/>
      <c r="AE117" s="79"/>
      <c r="AF117" s="16" t="str">
        <f t="shared" si="25"/>
        <v xml:space="preserve">Orientação de Iniciação Científica concluída vinculada às agências de fomentos estadual ou federal (máximo 05 por ano) </v>
      </c>
      <c r="AG117" s="75">
        <f t="shared" si="26"/>
        <v>0</v>
      </c>
      <c r="AH117" s="75">
        <f t="shared" si="26"/>
        <v>0</v>
      </c>
      <c r="AI117" s="75">
        <f t="shared" si="26"/>
        <v>0</v>
      </c>
      <c r="AJ117" s="76" t="e">
        <f t="shared" si="27"/>
        <v>#DIV/0!</v>
      </c>
      <c r="AK117" s="83"/>
      <c r="AL117" s="79"/>
    </row>
    <row r="118" spans="1:58" x14ac:dyDescent="0.2">
      <c r="A118" s="6"/>
      <c r="B118" s="145" t="s">
        <v>101</v>
      </c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7"/>
      <c r="Y118" s="71">
        <v>5</v>
      </c>
      <c r="Z118" s="116">
        <v>0</v>
      </c>
      <c r="AA118" s="117"/>
      <c r="AB118" s="118"/>
      <c r="AC118" s="72">
        <f t="shared" si="24"/>
        <v>0</v>
      </c>
      <c r="AD118" s="8"/>
      <c r="AE118" s="79"/>
      <c r="AF118" s="16" t="str">
        <f t="shared" si="25"/>
        <v>Orientação de Iniciação Científica/Tecnológica/Iniciação à Docência concluída vinculada ao PIBIC/PIBIT/PIBID - UNIFEB (máximo 05 por ano)</v>
      </c>
      <c r="AG118" s="75">
        <f t="shared" si="26"/>
        <v>0</v>
      </c>
      <c r="AH118" s="75">
        <f t="shared" si="26"/>
        <v>0</v>
      </c>
      <c r="AI118" s="75">
        <f t="shared" si="26"/>
        <v>0</v>
      </c>
      <c r="AJ118" s="76" t="e">
        <f t="shared" si="27"/>
        <v>#DIV/0!</v>
      </c>
      <c r="AK118" s="83"/>
      <c r="AL118" s="79"/>
    </row>
    <row r="119" spans="1:58" x14ac:dyDescent="0.2">
      <c r="A119" s="6"/>
      <c r="B119" s="141" t="s">
        <v>102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3"/>
      <c r="Y119" s="71">
        <v>3</v>
      </c>
      <c r="Z119" s="116">
        <v>0</v>
      </c>
      <c r="AA119" s="117"/>
      <c r="AB119" s="118"/>
      <c r="AC119" s="72">
        <f t="shared" si="24"/>
        <v>0</v>
      </c>
      <c r="AD119" s="8"/>
      <c r="AE119" s="79"/>
      <c r="AF119" s="16" t="str">
        <f t="shared" si="25"/>
        <v>Co-orientação de Iniciação Científica concluida (máximo 05 por ano)</v>
      </c>
      <c r="AG119" s="75">
        <f t="shared" si="26"/>
        <v>0</v>
      </c>
      <c r="AH119" s="75">
        <f t="shared" si="26"/>
        <v>0</v>
      </c>
      <c r="AI119" s="75">
        <f t="shared" si="26"/>
        <v>0</v>
      </c>
      <c r="AJ119" s="76" t="e">
        <f t="shared" si="27"/>
        <v>#DIV/0!</v>
      </c>
      <c r="AK119" s="83"/>
      <c r="AL119" s="79"/>
    </row>
    <row r="120" spans="1:58" x14ac:dyDescent="0.2">
      <c r="A120" s="6"/>
      <c r="B120" s="141" t="s">
        <v>103</v>
      </c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3"/>
      <c r="Y120" s="71">
        <v>4</v>
      </c>
      <c r="Z120" s="116">
        <v>0</v>
      </c>
      <c r="AA120" s="117"/>
      <c r="AB120" s="118"/>
      <c r="AC120" s="72">
        <f t="shared" si="24"/>
        <v>0</v>
      </c>
      <c r="AD120" s="8"/>
      <c r="AE120" s="79"/>
      <c r="AF120" s="16" t="str">
        <f t="shared" si="25"/>
        <v>Orientação de TCC/Monografia de graduação concluída (máximo 05 por ano)</v>
      </c>
      <c r="AG120" s="75">
        <f t="shared" si="26"/>
        <v>0</v>
      </c>
      <c r="AH120" s="75">
        <f t="shared" si="26"/>
        <v>0</v>
      </c>
      <c r="AI120" s="75">
        <f t="shared" si="26"/>
        <v>0</v>
      </c>
      <c r="AJ120" s="76" t="e">
        <f t="shared" si="27"/>
        <v>#DIV/0!</v>
      </c>
      <c r="AK120" s="83"/>
      <c r="AL120" s="79"/>
    </row>
    <row r="121" spans="1:58" x14ac:dyDescent="0.2">
      <c r="A121" s="6"/>
      <c r="B121" s="141" t="s">
        <v>104</v>
      </c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3"/>
      <c r="Y121" s="71">
        <v>3</v>
      </c>
      <c r="Z121" s="116">
        <v>0</v>
      </c>
      <c r="AA121" s="117"/>
      <c r="AB121" s="118"/>
      <c r="AC121" s="72">
        <f t="shared" si="24"/>
        <v>0</v>
      </c>
      <c r="AD121" s="8"/>
      <c r="AE121" s="79"/>
      <c r="AF121" s="16" t="str">
        <f t="shared" si="25"/>
        <v>Co-orientação de TCC/Monografia de graduação concluída (máximo 05 por ano)</v>
      </c>
      <c r="AG121" s="75">
        <f t="shared" si="26"/>
        <v>0</v>
      </c>
      <c r="AH121" s="75">
        <f t="shared" si="26"/>
        <v>0</v>
      </c>
      <c r="AI121" s="75">
        <f t="shared" si="26"/>
        <v>0</v>
      </c>
      <c r="AJ121" s="76" t="e">
        <f t="shared" si="27"/>
        <v>#DIV/0!</v>
      </c>
      <c r="AK121" s="83"/>
      <c r="AL121" s="79"/>
    </row>
    <row r="122" spans="1:58" x14ac:dyDescent="0.2">
      <c r="A122" s="6"/>
      <c r="B122" s="141" t="s">
        <v>105</v>
      </c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71">
        <v>4</v>
      </c>
      <c r="Z122" s="116">
        <v>0</v>
      </c>
      <c r="AA122" s="117"/>
      <c r="AB122" s="118"/>
      <c r="AC122" s="72">
        <f t="shared" si="24"/>
        <v>0</v>
      </c>
      <c r="AD122" s="8"/>
      <c r="AE122" s="79"/>
      <c r="AF122" s="16" t="str">
        <f t="shared" si="25"/>
        <v>Orientação de Monitoria (máximo 04 por ano)</v>
      </c>
      <c r="AG122" s="75">
        <f t="shared" si="26"/>
        <v>0</v>
      </c>
      <c r="AH122" s="75">
        <f t="shared" si="26"/>
        <v>0</v>
      </c>
      <c r="AI122" s="75">
        <f t="shared" si="26"/>
        <v>0</v>
      </c>
      <c r="AJ122" s="76" t="e">
        <f>AC122/$AC$123</f>
        <v>#DIV/0!</v>
      </c>
      <c r="AK122" s="83"/>
      <c r="AL122" s="79"/>
    </row>
    <row r="123" spans="1:58" ht="15" customHeight="1" x14ac:dyDescent="0.2">
      <c r="A123" s="6"/>
      <c r="B123" s="144" t="s">
        <v>46</v>
      </c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19">
        <f>Y111*Z111+Y112*Z112+Y113*Z113+Y114*Z114+Y115*Z115+Y116*Z116+Y117*Z117+Y118*Z118+Y119*Z119+Y120*Z120+Y121*Z121+Y122*Z122</f>
        <v>0</v>
      </c>
      <c r="AA123" s="120"/>
      <c r="AB123" s="121"/>
      <c r="AC123" s="78">
        <f>SUM(AC111:AC122)</f>
        <v>0</v>
      </c>
      <c r="AD123" s="8"/>
      <c r="AE123" s="79"/>
      <c r="AK123" s="83"/>
      <c r="AL123" s="79"/>
    </row>
    <row r="124" spans="1:58" x14ac:dyDescent="0.2">
      <c r="A124" s="6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02"/>
      <c r="Z124" s="82"/>
      <c r="AA124" s="82"/>
      <c r="AB124" s="82"/>
      <c r="AC124" s="82"/>
      <c r="AD124" s="8"/>
      <c r="AE124" s="79"/>
      <c r="AK124" s="83"/>
      <c r="AL124" s="79"/>
    </row>
    <row r="125" spans="1:58" ht="12" customHeight="1" x14ac:dyDescent="0.2">
      <c r="A125" s="6"/>
      <c r="B125" s="10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8"/>
    </row>
    <row r="126" spans="1:58" ht="12" customHeight="1" x14ac:dyDescent="0.2">
      <c r="A126" s="6"/>
      <c r="B126" s="130" t="s">
        <v>106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2"/>
      <c r="Y126" s="133"/>
      <c r="Z126" s="135"/>
      <c r="AA126" s="135"/>
      <c r="AB126" s="135"/>
      <c r="AC126" s="136"/>
      <c r="AD126" s="8"/>
    </row>
    <row r="127" spans="1:58" ht="12" customHeight="1" x14ac:dyDescent="0.2">
      <c r="A127" s="6"/>
      <c r="B127" s="137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9"/>
      <c r="Y127" s="134"/>
      <c r="Z127" s="122"/>
      <c r="AA127" s="123"/>
      <c r="AB127" s="124"/>
      <c r="AC127" s="69" t="s">
        <v>107</v>
      </c>
      <c r="AD127" s="8"/>
    </row>
    <row r="128" spans="1:58" ht="12" customHeight="1" x14ac:dyDescent="0.2">
      <c r="A128" s="6"/>
      <c r="B128" s="104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7"/>
      <c r="Z128" s="125"/>
      <c r="AA128" s="126"/>
      <c r="AB128" s="127"/>
      <c r="AC128" s="106">
        <f>SUM(AC53,AC64,AC73,AC82,AC98,AC106,AC123)</f>
        <v>0</v>
      </c>
      <c r="AD128" s="8"/>
    </row>
    <row r="129" spans="1:30" ht="16" thickBot="1" x14ac:dyDescent="0.25">
      <c r="A129" s="107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9"/>
    </row>
    <row r="131" spans="1:30" hidden="1" x14ac:dyDescent="0.2">
      <c r="B131" s="128" t="s">
        <v>108</v>
      </c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</row>
    <row r="132" spans="1:30" hidden="1" x14ac:dyDescent="0.2"/>
    <row r="133" spans="1:30" hidden="1" x14ac:dyDescent="0.2"/>
    <row r="134" spans="1:30" hidden="1" x14ac:dyDescent="0.2"/>
    <row r="135" spans="1:30" hidden="1" x14ac:dyDescent="0.2"/>
    <row r="136" spans="1:30" hidden="1" x14ac:dyDescent="0.2"/>
    <row r="137" spans="1:30" hidden="1" x14ac:dyDescent="0.2"/>
    <row r="138" spans="1:30" hidden="1" x14ac:dyDescent="0.2"/>
    <row r="139" spans="1:30" hidden="1" x14ac:dyDescent="0.2"/>
    <row r="140" spans="1:30" hidden="1" x14ac:dyDescent="0.2"/>
    <row r="141" spans="1:30" hidden="1" x14ac:dyDescent="0.2"/>
    <row r="142" spans="1:30" hidden="1" x14ac:dyDescent="0.2"/>
    <row r="143" spans="1:30" hidden="1" x14ac:dyDescent="0.2"/>
    <row r="144" spans="1:3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2:29" hidden="1" x14ac:dyDescent="0.2">
      <c r="C161" s="110"/>
      <c r="D161" s="110"/>
    </row>
    <row r="162" spans="2:29" hidden="1" x14ac:dyDescent="0.2">
      <c r="B162" s="95"/>
      <c r="C162" s="111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</row>
    <row r="163" spans="2:29" ht="30.75" hidden="1" customHeight="1" x14ac:dyDescent="0.2">
      <c r="B163" s="129" t="s">
        <v>109</v>
      </c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</row>
    <row r="164" spans="2:29" hidden="1" x14ac:dyDescent="0.2">
      <c r="C164" s="113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</row>
    <row r="165" spans="2:29" hidden="1" x14ac:dyDescent="0.2">
      <c r="C165" s="113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</row>
    <row r="166" spans="2:29" hidden="1" x14ac:dyDescent="0.2">
      <c r="C166" s="11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</row>
    <row r="167" spans="2:29" hidden="1" x14ac:dyDescent="0.2">
      <c r="C167" s="11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</row>
    <row r="168" spans="2:29" hidden="1" x14ac:dyDescent="0.2">
      <c r="C168" s="11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</row>
    <row r="169" spans="2:29" hidden="1" x14ac:dyDescent="0.2">
      <c r="C169" s="11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</row>
    <row r="170" spans="2:29" hidden="1" x14ac:dyDescent="0.2"/>
    <row r="171" spans="2:29" hidden="1" x14ac:dyDescent="0.2"/>
    <row r="172" spans="2:29" hidden="1" x14ac:dyDescent="0.2"/>
    <row r="173" spans="2:29" hidden="1" x14ac:dyDescent="0.2"/>
    <row r="174" spans="2:29" hidden="1" x14ac:dyDescent="0.2"/>
    <row r="175" spans="2:29" hidden="1" x14ac:dyDescent="0.2"/>
    <row r="176" spans="2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spans="3:29" hidden="1" x14ac:dyDescent="0.2"/>
    <row r="194" spans="3:29" hidden="1" x14ac:dyDescent="0.2"/>
    <row r="195" spans="3:29" hidden="1" x14ac:dyDescent="0.2">
      <c r="C195" s="110"/>
      <c r="D195" s="110"/>
    </row>
    <row r="196" spans="3:29" hidden="1" x14ac:dyDescent="0.2">
      <c r="C196" s="11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</row>
    <row r="197" spans="3:29" hidden="1" x14ac:dyDescent="0.2">
      <c r="C197" s="11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</row>
    <row r="198" spans="3:29" hidden="1" x14ac:dyDescent="0.2">
      <c r="C198" s="113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</row>
    <row r="199" spans="3:29" hidden="1" x14ac:dyDescent="0.2">
      <c r="C199" s="113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</row>
    <row r="200" spans="3:29" hidden="1" x14ac:dyDescent="0.2">
      <c r="C200" s="113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</row>
    <row r="201" spans="3:29" hidden="1" x14ac:dyDescent="0.2">
      <c r="C201" s="115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</row>
    <row r="202" spans="3:29" hidden="1" x14ac:dyDescent="0.2">
      <c r="C202" s="11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</row>
    <row r="203" spans="3:29" hidden="1" x14ac:dyDescent="0.2">
      <c r="C203" s="113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</row>
    <row r="204" spans="3:29" hidden="1" x14ac:dyDescent="0.2">
      <c r="C204" s="113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</row>
    <row r="205" spans="3:29" hidden="1" x14ac:dyDescent="0.2">
      <c r="C205" s="113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</row>
    <row r="206" spans="3:29" hidden="1" x14ac:dyDescent="0.2"/>
    <row r="207" spans="3:29" hidden="1" x14ac:dyDescent="0.2"/>
    <row r="208" spans="3:29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</sheetData>
  <mergeCells count="198">
    <mergeCell ref="B15:AC15"/>
    <mergeCell ref="B16:AC16"/>
    <mergeCell ref="B17:AC17"/>
    <mergeCell ref="B18:AC18"/>
    <mergeCell ref="B19:AC19"/>
    <mergeCell ref="B20:AC20"/>
    <mergeCell ref="B6:AC6"/>
    <mergeCell ref="B8:AC8"/>
    <mergeCell ref="T10:X10"/>
    <mergeCell ref="Y10:AB10"/>
    <mergeCell ref="B12:AC12"/>
    <mergeCell ref="B14:AC14"/>
    <mergeCell ref="B27:E27"/>
    <mergeCell ref="F27:P27"/>
    <mergeCell ref="R27:T27"/>
    <mergeCell ref="W27:Y27"/>
    <mergeCell ref="C29:I29"/>
    <mergeCell ref="K29:M29"/>
    <mergeCell ref="N29:U29"/>
    <mergeCell ref="B21:AC21"/>
    <mergeCell ref="B23:D23"/>
    <mergeCell ref="AB23:AC23"/>
    <mergeCell ref="B25:C25"/>
    <mergeCell ref="D25:I25"/>
    <mergeCell ref="L25:O25"/>
    <mergeCell ref="R25:U25"/>
    <mergeCell ref="X25:AC25"/>
    <mergeCell ref="AB37:AC37"/>
    <mergeCell ref="B39:D39"/>
    <mergeCell ref="J39:Q39"/>
    <mergeCell ref="S39:V39"/>
    <mergeCell ref="W39:Y39"/>
    <mergeCell ref="Z39:AA39"/>
    <mergeCell ref="W30:AC31"/>
    <mergeCell ref="W32:AC32"/>
    <mergeCell ref="B35:G35"/>
    <mergeCell ref="B37:D37"/>
    <mergeCell ref="E37:I37"/>
    <mergeCell ref="K37:N37"/>
    <mergeCell ref="O37:Q37"/>
    <mergeCell ref="S37:T37"/>
    <mergeCell ref="U37:W37"/>
    <mergeCell ref="Y37:AA37"/>
    <mergeCell ref="B47:X47"/>
    <mergeCell ref="B48:X48"/>
    <mergeCell ref="B49:X49"/>
    <mergeCell ref="B50:X50"/>
    <mergeCell ref="B51:X51"/>
    <mergeCell ref="B52:X52"/>
    <mergeCell ref="B41:D41"/>
    <mergeCell ref="E41:O41"/>
    <mergeCell ref="Q41:V41"/>
    <mergeCell ref="B44:X44"/>
    <mergeCell ref="B45:X45"/>
    <mergeCell ref="B46:X46"/>
    <mergeCell ref="B60:X60"/>
    <mergeCell ref="B61:X61"/>
    <mergeCell ref="B62:X62"/>
    <mergeCell ref="B63:X63"/>
    <mergeCell ref="B64:Y64"/>
    <mergeCell ref="B66:X66"/>
    <mergeCell ref="B53:Y53"/>
    <mergeCell ref="B55:X55"/>
    <mergeCell ref="B56:X56"/>
    <mergeCell ref="B57:X57"/>
    <mergeCell ref="B58:X58"/>
    <mergeCell ref="B59:X59"/>
    <mergeCell ref="B73:Y73"/>
    <mergeCell ref="B75:X75"/>
    <mergeCell ref="B76:X76"/>
    <mergeCell ref="B77:X77"/>
    <mergeCell ref="B78:X78"/>
    <mergeCell ref="B79:X79"/>
    <mergeCell ref="B67:X67"/>
    <mergeCell ref="B68:X68"/>
    <mergeCell ref="B69:X69"/>
    <mergeCell ref="B70:X70"/>
    <mergeCell ref="B71:X71"/>
    <mergeCell ref="B72:X72"/>
    <mergeCell ref="B87:X87"/>
    <mergeCell ref="B88:X88"/>
    <mergeCell ref="B89:X89"/>
    <mergeCell ref="B90:X90"/>
    <mergeCell ref="B91:X91"/>
    <mergeCell ref="B92:X92"/>
    <mergeCell ref="B80:X80"/>
    <mergeCell ref="B81:X81"/>
    <mergeCell ref="B82:Y82"/>
    <mergeCell ref="B84:X84"/>
    <mergeCell ref="B85:X85"/>
    <mergeCell ref="B86:X86"/>
    <mergeCell ref="B97:X97"/>
    <mergeCell ref="B98:Y98"/>
    <mergeCell ref="B93:X93"/>
    <mergeCell ref="B94:X94"/>
    <mergeCell ref="B95:X95"/>
    <mergeCell ref="B96:X96"/>
    <mergeCell ref="B103:X103"/>
    <mergeCell ref="B104:X104"/>
    <mergeCell ref="B105:X105"/>
    <mergeCell ref="B106:Y106"/>
    <mergeCell ref="B107:AB107"/>
    <mergeCell ref="B108:X108"/>
    <mergeCell ref="B101:X101"/>
    <mergeCell ref="B102:X102"/>
    <mergeCell ref="B110:X110"/>
    <mergeCell ref="B111:X111"/>
    <mergeCell ref="B118:X118"/>
    <mergeCell ref="B119:X119"/>
    <mergeCell ref="Z105:AB105"/>
    <mergeCell ref="Z106:AB106"/>
    <mergeCell ref="Z110:AB110"/>
    <mergeCell ref="Z111:AB111"/>
    <mergeCell ref="Z112:AB112"/>
    <mergeCell ref="Z113:AB113"/>
    <mergeCell ref="Z114:AB114"/>
    <mergeCell ref="B120:X120"/>
    <mergeCell ref="B121:X121"/>
    <mergeCell ref="B122:X122"/>
    <mergeCell ref="B123:Y123"/>
    <mergeCell ref="B112:X112"/>
    <mergeCell ref="B113:X113"/>
    <mergeCell ref="B114:X114"/>
    <mergeCell ref="B115:X115"/>
    <mergeCell ref="B116:X116"/>
    <mergeCell ref="B117:X117"/>
    <mergeCell ref="B131:AC131"/>
    <mergeCell ref="B163:AC163"/>
    <mergeCell ref="Z45:AB45"/>
    <mergeCell ref="Z46:AB46"/>
    <mergeCell ref="Z47:AB47"/>
    <mergeCell ref="Z48:AB48"/>
    <mergeCell ref="Z49:AB49"/>
    <mergeCell ref="Z50:AB50"/>
    <mergeCell ref="Z51:AB51"/>
    <mergeCell ref="Z52:AB52"/>
    <mergeCell ref="B126:X126"/>
    <mergeCell ref="Y126:Y127"/>
    <mergeCell ref="Z126:AC126"/>
    <mergeCell ref="B127:X127"/>
    <mergeCell ref="B124:X124"/>
    <mergeCell ref="Z60:AB60"/>
    <mergeCell ref="Z61:AB61"/>
    <mergeCell ref="Z62:AB62"/>
    <mergeCell ref="Z63:AB63"/>
    <mergeCell ref="Z64:AB64"/>
    <mergeCell ref="Z66:AB66"/>
    <mergeCell ref="Z53:AB53"/>
    <mergeCell ref="Z55:AB55"/>
    <mergeCell ref="Z56:AB56"/>
    <mergeCell ref="Z57:AB57"/>
    <mergeCell ref="Z58:AB58"/>
    <mergeCell ref="Z59:AB59"/>
    <mergeCell ref="Z73:AB73"/>
    <mergeCell ref="Z75:AB75"/>
    <mergeCell ref="Z76:AB76"/>
    <mergeCell ref="Z77:AB77"/>
    <mergeCell ref="Z78:AB78"/>
    <mergeCell ref="Z79:AB79"/>
    <mergeCell ref="Z67:AB67"/>
    <mergeCell ref="Z68:AB68"/>
    <mergeCell ref="Z69:AB69"/>
    <mergeCell ref="Z70:AB70"/>
    <mergeCell ref="Z71:AB71"/>
    <mergeCell ref="Z72:AB72"/>
    <mergeCell ref="Z80:AB80"/>
    <mergeCell ref="Z81:AB81"/>
    <mergeCell ref="Z82:AB82"/>
    <mergeCell ref="Z127:AB127"/>
    <mergeCell ref="Z128:AB128"/>
    <mergeCell ref="Z90:AB90"/>
    <mergeCell ref="Z91:AB91"/>
    <mergeCell ref="Z92:AB92"/>
    <mergeCell ref="Z93:AB93"/>
    <mergeCell ref="Z94:AB94"/>
    <mergeCell ref="Z84:AB84"/>
    <mergeCell ref="Z85:AB85"/>
    <mergeCell ref="Z86:AB86"/>
    <mergeCell ref="Z87:AB87"/>
    <mergeCell ref="Z88:AB88"/>
    <mergeCell ref="Z89:AB89"/>
    <mergeCell ref="Z101:AB101"/>
    <mergeCell ref="Z95:AB95"/>
    <mergeCell ref="Z96:AB96"/>
    <mergeCell ref="Z97:AB97"/>
    <mergeCell ref="Z98:AB98"/>
    <mergeCell ref="Z102:AB102"/>
    <mergeCell ref="Z103:AB103"/>
    <mergeCell ref="Z104:AB104"/>
    <mergeCell ref="Z121:AB121"/>
    <mergeCell ref="Z122:AB122"/>
    <mergeCell ref="Z123:AB123"/>
    <mergeCell ref="Z115:AB115"/>
    <mergeCell ref="Z116:AB116"/>
    <mergeCell ref="Z117:AB117"/>
    <mergeCell ref="Z118:AB118"/>
    <mergeCell ref="Z119:AB119"/>
    <mergeCell ref="Z120:AB120"/>
  </mergeCells>
  <hyperlinks>
    <hyperlink ref="B18" r:id="rId1" xr:uid="{00000000-0004-0000-0000-000000000000}"/>
  </hyperlinks>
  <pageMargins left="0.23622047244094491" right="0.23622047244094491" top="0.74803149606299213" bottom="0.74803149606299213" header="0.31496062992125984" footer="0.31496062992125984"/>
  <pageSetup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24</xdr:col>
                    <xdr:colOff>177800</xdr:colOff>
                    <xdr:row>124</xdr:row>
                    <xdr:rowOff>139700</xdr:rowOff>
                  </from>
                  <to>
                    <xdr:col>24</xdr:col>
                    <xdr:colOff>469900</xdr:colOff>
                    <xdr:row>126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12700</xdr:rowOff>
                  </from>
                  <to>
                    <xdr:col>4</xdr:col>
                    <xdr:colOff>520700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88900</xdr:colOff>
                    <xdr:row>38</xdr:row>
                    <xdr:rowOff>0</xdr:rowOff>
                  </from>
                  <to>
                    <xdr:col>6</xdr:col>
                    <xdr:colOff>508000</xdr:colOff>
                    <xdr:row>38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Valda LP. Almeida</dc:creator>
  <cp:lastModifiedBy>Microsoft office user</cp:lastModifiedBy>
  <cp:lastPrinted>2022-02-18T11:52:01Z</cp:lastPrinted>
  <dcterms:created xsi:type="dcterms:W3CDTF">2022-02-17T21:06:40Z</dcterms:created>
  <dcterms:modified xsi:type="dcterms:W3CDTF">2025-03-12T17:21:37Z</dcterms:modified>
</cp:coreProperties>
</file>